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fo\Бюджетный\Бюджет  района  на 2024-2026 гг\Исполнение бюджета  за 2023год\Исполнение  бюджета  за 2023 год\"/>
    </mc:Choice>
  </mc:AlternateContent>
  <bookViews>
    <workbookView xWindow="360" yWindow="270" windowWidth="18870" windowHeight="11430"/>
  </bookViews>
  <sheets>
    <sheet name="Бюджет" sheetId="1" r:id="rId1"/>
  </sheets>
  <calcPr calcId="152511"/>
</workbook>
</file>

<file path=xl/calcChain.xml><?xml version="1.0" encoding="utf-8"?>
<calcChain xmlns="http://schemas.openxmlformats.org/spreadsheetml/2006/main">
  <c r="H316" i="1" l="1"/>
  <c r="H315" i="1"/>
  <c r="H314" i="1"/>
  <c r="H306" i="1"/>
  <c r="H305" i="1"/>
  <c r="H303" i="1"/>
  <c r="H300" i="1"/>
  <c r="H298" i="1"/>
  <c r="H294" i="1"/>
  <c r="H292" i="1"/>
  <c r="H288" i="1"/>
  <c r="H286" i="1"/>
  <c r="H276" i="1"/>
  <c r="H275" i="1"/>
  <c r="H270" i="1"/>
  <c r="H273" i="1"/>
  <c r="H267" i="1"/>
  <c r="H266" i="1"/>
  <c r="H261" i="1"/>
  <c r="H252" i="1"/>
  <c r="H249" i="1"/>
  <c r="H241" i="1"/>
  <c r="H231" i="1"/>
  <c r="H197" i="1"/>
  <c r="H174" i="1" l="1"/>
  <c r="H173" i="1"/>
  <c r="H171" i="1"/>
  <c r="H168" i="1"/>
  <c r="H162" i="1"/>
  <c r="H135" i="1"/>
  <c r="H130" i="1"/>
  <c r="H128" i="1"/>
  <c r="H120" i="1"/>
  <c r="H119" i="1"/>
  <c r="H116" i="1"/>
  <c r="H111" i="1"/>
  <c r="H105" i="1"/>
  <c r="H104" i="1"/>
  <c r="H101" i="1"/>
  <c r="H97" i="1"/>
  <c r="H94" i="1"/>
  <c r="H92" i="1"/>
  <c r="H89" i="1"/>
  <c r="H87" i="1"/>
  <c r="H85" i="1"/>
  <c r="H83" i="1"/>
  <c r="H81" i="1"/>
  <c r="H79" i="1"/>
  <c r="H54" i="1"/>
  <c r="H28" i="1" l="1"/>
  <c r="H22" i="1"/>
  <c r="G316" i="1" l="1"/>
  <c r="G315" i="1"/>
  <c r="G314" i="1"/>
  <c r="G306" i="1"/>
  <c r="G305" i="1"/>
  <c r="G303" i="1"/>
  <c r="G300" i="1"/>
  <c r="G298" i="1"/>
  <c r="G292" i="1"/>
  <c r="G288" i="1"/>
  <c r="G286" i="1"/>
  <c r="G276" i="1"/>
  <c r="G275" i="1"/>
  <c r="G273" i="1"/>
  <c r="G267" i="1"/>
  <c r="G266" i="1"/>
  <c r="G261" i="1"/>
  <c r="G252" i="1"/>
  <c r="G249" i="1"/>
  <c r="G241" i="1"/>
  <c r="G231" i="1"/>
  <c r="G197" i="1"/>
  <c r="G173" i="1"/>
  <c r="G171" i="1"/>
  <c r="G168" i="1"/>
  <c r="G162" i="1"/>
  <c r="G135" i="1"/>
  <c r="G130" i="1"/>
  <c r="G128" i="1"/>
  <c r="G119" i="1"/>
  <c r="G116" i="1"/>
  <c r="G111" i="1"/>
  <c r="G104" i="1"/>
  <c r="G101" i="1"/>
  <c r="G97" i="1"/>
  <c r="G92" i="1"/>
  <c r="G79" i="1"/>
  <c r="G54" i="1"/>
  <c r="G28" i="1"/>
  <c r="G22" i="1"/>
  <c r="G174" i="1" l="1"/>
  <c r="G120" i="1"/>
  <c r="G105" i="1"/>
</calcChain>
</file>

<file path=xl/sharedStrings.xml><?xml version="1.0" encoding="utf-8"?>
<sst xmlns="http://schemas.openxmlformats.org/spreadsheetml/2006/main" count="1566" uniqueCount="361">
  <si>
    <t>руб.</t>
  </si>
  <si>
    <t>КФСР</t>
  </si>
  <si>
    <t>Наименование КФСР</t>
  </si>
  <si>
    <t>КЦСР</t>
  </si>
  <si>
    <t>Наименование КЦСР</t>
  </si>
  <si>
    <t>КВР</t>
  </si>
  <si>
    <t>Наименование КВР</t>
  </si>
  <si>
    <t>Кумылженская районная Дума Кумылженского муниципального района</t>
  </si>
  <si>
    <t>Администрация Кумылженского муниципального района</t>
  </si>
  <si>
    <t>Отдел ЖКХ и строительства Администрации Кумылженского муниципального района</t>
  </si>
  <si>
    <t>Отдел по образованию опеке и попечительству Администрации Кумылженского муниципального района</t>
  </si>
  <si>
    <t>Отдел  по управлению имуществом и землепользованию Администрации Кумылженского муниципального района</t>
  </si>
  <si>
    <t>Финансовый отдел Администрации Кумылженского муниципального района</t>
  </si>
  <si>
    <t>Контрольно - счетная комиссия Кумылженского муниципального района</t>
  </si>
  <si>
    <t>Итого расходы по району</t>
  </si>
  <si>
    <t>Отдел культуры и молодежи Администрации Кумылженского муниципального района</t>
  </si>
  <si>
    <t>01 03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</si>
  <si>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</si>
  <si>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90 0 00 00040</t>
  </si>
  <si>
    <t>Обеспечение деятельности муниципальных органов Кумылженского муниципального района</t>
  </si>
  <si>
    <t>1 2 1</t>
  </si>
  <si>
    <t>Фонд оплаты труда государственных (муниципальных) органов</t>
  </si>
  <si>
    <t>1 2 9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</si>
  <si>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</si>
  <si>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2 4 4</t>
  </si>
  <si>
    <t>Итого</t>
  </si>
  <si>
    <t>01 04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</si>
  <si>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</si>
  <si>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1 2 2</t>
  </si>
  <si>
    <t>Иные выплаты персоналу государственных (муниципальных) органов, за исключением фонда оплаты труда</t>
  </si>
  <si>
    <t>90 0 00 00010</t>
  </si>
  <si>
    <t>Высшее должностное лицо муниципальных образований Кумылженского муниципального района</t>
  </si>
  <si>
    <t>Уплата налогов и сборов органами муниципальной власти и казенными учреждениями</t>
  </si>
  <si>
    <t>8 5 1</t>
  </si>
  <si>
    <t>Уплата налога на имущество организаций и земельного налога</t>
  </si>
  <si>
    <t>99 0 00 70010</t>
  </si>
  <si>
    <t>Субвенция на организационное обеспечение деятельности территориальных административных комиссий</t>
  </si>
  <si>
    <t>99 0 00 70020</t>
  </si>
  <si>
    <t>Субвенция на организацию и осуществление деятельности по опеке и попечительству</t>
  </si>
  <si>
    <t>99 0 00 70030</t>
  </si>
  <si>
    <t>Субвенция на создание исполнения функций и обеспечения деятельности комиссий по делам несовершеннолетних и защите их прав</t>
  </si>
  <si>
    <t>99 0 00 70040</t>
  </si>
  <si>
    <t>Субвенция на хранение, комплектование, учет и использование архивных документов и архивных фондов, отнесенных к составу архивного фонда Волгограской области</t>
  </si>
  <si>
    <t>01 13</t>
  </si>
  <si>
    <t>Другие общегосударственные вопросы</t>
  </si>
  <si>
    <t>Мероприятия в области других общегосударственных вопросов</t>
  </si>
  <si>
    <t>Мероприятия в области малого и среднего предпринимательства</t>
  </si>
  <si>
    <t>Обеспечение деятельности хозяйственно - эксплуатационной службы</t>
  </si>
  <si>
    <t>1 1 1</t>
  </si>
  <si>
    <t>1 1 9</t>
  </si>
  <si>
    <t>99 0 00 00070</t>
  </si>
  <si>
    <t>99 0 00 01040</t>
  </si>
  <si>
    <t>Мероприятия в органах муниципальной власти</t>
  </si>
  <si>
    <t>99 0 00 59320</t>
  </si>
  <si>
    <t>Субвенция на регистрацию актов гражданского состояния</t>
  </si>
  <si>
    <t>99 0 00 80030</t>
  </si>
  <si>
    <t>99 0 00 01260</t>
  </si>
  <si>
    <t>Мероприятия по предупреждению и ликвидации последствий чрезвычайных ситуаций и стихийных бедствий</t>
  </si>
  <si>
    <t>04 12</t>
  </si>
  <si>
    <t>Другие вопросы в области национальной экономики</t>
  </si>
  <si>
    <t>99 0 00 90060</t>
  </si>
  <si>
    <t>Непрограммные расходы в области землеустройства и землепользования</t>
  </si>
  <si>
    <t>06 03</t>
  </si>
  <si>
    <t>Охрана объектов растительного и животного мира и среды их обитания</t>
  </si>
  <si>
    <t>99 0 00 01160</t>
  </si>
  <si>
    <t>Мероприятия в области охраны окружающей среды и природопользования</t>
  </si>
  <si>
    <t>10 01</t>
  </si>
  <si>
    <t>Пенсионное обеспечение</t>
  </si>
  <si>
    <t>99 0 00 10020</t>
  </si>
  <si>
    <t>Доплаты к пенсиям муниципальных служащих</t>
  </si>
  <si>
    <t>3 1 2</t>
  </si>
  <si>
    <t>Иные пенсии, социальные доплаты к пенсиям</t>
  </si>
  <si>
    <t>10 03</t>
  </si>
  <si>
    <t>Социальное обеспечение населения</t>
  </si>
  <si>
    <t>99 0 00 10030</t>
  </si>
  <si>
    <t>Обеспечение расходных обязательств почетным жителям Кумылженского муниципального района</t>
  </si>
  <si>
    <t>99 0 00 70530</t>
  </si>
  <si>
    <t>Субвенция на предоставление субсидий гражданам на оплату жилья и коммунальных услуг</t>
  </si>
  <si>
    <t>11 01</t>
  </si>
  <si>
    <t>Физическая культура</t>
  </si>
  <si>
    <t>Мероприятия в области физической культуры и спорта</t>
  </si>
  <si>
    <t>12 02</t>
  </si>
  <si>
    <t>Периодическая печать и издательства</t>
  </si>
  <si>
    <t>99 0 00 60010</t>
  </si>
  <si>
    <t>Субсидии автономным учреждениям</t>
  </si>
  <si>
    <t>6 2 1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</si>
  <si>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</si>
  <si>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04 09</t>
  </si>
  <si>
    <t>Дорожное хозяйство (дорожные фонды)</t>
  </si>
  <si>
    <t>99 0 00 90210</t>
  </si>
  <si>
    <t>05 02</t>
  </si>
  <si>
    <t>Коммунальное хозяйство</t>
  </si>
  <si>
    <t>99 0 00 70510</t>
  </si>
  <si>
    <t>99 0 00 80070</t>
  </si>
  <si>
    <t>Субсидия на компенсацию ресурсоснабжающим организациям убытков, возникших в связи с наличием сверхнормативных потерь, связанных с износом объектов коммунальной инфраструктуры</t>
  </si>
  <si>
    <t>3 2 1</t>
  </si>
  <si>
    <t>Пособия, компенсации и иные социальные выплаты гражданам, кроме публичных нормативных обязательств</t>
  </si>
  <si>
    <t>07 02</t>
  </si>
  <si>
    <t>Общее образование</t>
  </si>
  <si>
    <t>07 07</t>
  </si>
  <si>
    <t>08 01</t>
  </si>
  <si>
    <t>Культура</t>
  </si>
  <si>
    <t>Мероприятия в области культуры</t>
  </si>
  <si>
    <t>08 04</t>
  </si>
  <si>
    <t>Другие вопросы в области культуры, кинематографии</t>
  </si>
  <si>
    <t>Содержание учреждения централизованной бухгалтерии</t>
  </si>
  <si>
    <t>3 2 2</t>
  </si>
  <si>
    <t>Субсидии гражданам на приобретение жилья</t>
  </si>
  <si>
    <t>99 0 00 70450</t>
  </si>
  <si>
    <t>Субвенции на предоставление мер социальной поддержки по оплате жилья и коммунальных услуг специалистам учреждений культуры (библиотек, музеев, учреждений клубного типа) и учреждений кинематографии, работающим и проживающим в сельской местности</t>
  </si>
  <si>
    <t>07 01</t>
  </si>
  <si>
    <t>Дошкольное образование</t>
  </si>
  <si>
    <t>Субсидии на организацию отдыха детей в каникулярный период в лагерях дневного пребывания на базе муниципальных образовательных организаций Волгоградской области</t>
  </si>
  <si>
    <t>07 09</t>
  </si>
  <si>
    <t>Другие вопросы в области образования</t>
  </si>
  <si>
    <t>99 0 00 00120</t>
  </si>
  <si>
    <t>99 0 00 70420</t>
  </si>
  <si>
    <t>Субвенции на оплату жилого помещения и отдельных видов коммунальных услуг, предоставляемых педагогическим работникам образовательных учреждений, работающим и проживающим в сельской местности, рабочих поселках (поселках городского типа)</t>
  </si>
  <si>
    <t>99 0 00 70430</t>
  </si>
  <si>
    <t>Субвенции на предоставление мер социальной поддержки по оплате жилья и коммунальных услуг работникам библиотек и медицинским работникам образовательных учреждений, работающим и проживающим в сельской местности, рабочих поселках (поселках городского типа)</t>
  </si>
  <si>
    <t>10 04</t>
  </si>
  <si>
    <t>Охрана семьи и детства</t>
  </si>
  <si>
    <t>99 0 00 70340</t>
  </si>
  <si>
    <t>Субвенции на выплату компенсации части родительской платы за содержание ребенка (присмотр и уход за ребенком) в муниципальных образовательных организациях, реализующих основную общеобразовательную программу дошкольного образования</t>
  </si>
  <si>
    <t>99 0 00 70400</t>
  </si>
  <si>
    <t>Субвенции на выплату пособий по опеке и попечительству</t>
  </si>
  <si>
    <t>99 0 00 70410</t>
  </si>
  <si>
    <t>Субвенции на вознаграждение за труд, причитающегося приемным родителям (патронатному воспитателю) и предоставление им мер социальной поддержки</t>
  </si>
  <si>
    <t>99 0 00 90020</t>
  </si>
  <si>
    <t>Непрограммные расходы в области недвижимости, признание прав и регулирование отношений по муниципальной собственности</t>
  </si>
  <si>
    <t>01 06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</si>
  <si>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</si>
  <si>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99 0 00 90150</t>
  </si>
  <si>
    <t>Иные межбюджетные трансферты</t>
  </si>
  <si>
    <t>5 4 0</t>
  </si>
  <si>
    <t>90 0 00 00030</t>
  </si>
  <si>
    <t>Председатель контрольно счетной комиссии Кумылженского муниципального района</t>
  </si>
  <si>
    <t>01 02</t>
  </si>
  <si>
    <t>Функционирование высшего должностного лица субъекта Российской Федерации и муниципального образования</t>
  </si>
  <si>
    <t>Субвенции на осуществление образовательного процесса муниципальными дошкольными образовательными организациями, заработная плата с начислениями педагогического персонала</t>
  </si>
  <si>
    <t>Субвенции на осуществление образовательного процесса муниципальными дошкольными образовательными организациями, заработная плата с начислениями прочего персонала</t>
  </si>
  <si>
    <t>Субвенции на осуществление образовательного процесса муниципальными общеобразовательными организациями, заработная плата с начислениями педагогического персонала</t>
  </si>
  <si>
    <t>Субвенции на осуществление образовательного процесса муниципальными общеобразовательными организациями, заработная плата с начислениями прочего персонала</t>
  </si>
  <si>
    <t>Субвенции на осуществление образовательного процесса муниципальными общеобразовательными организациями, учебные расходы</t>
  </si>
  <si>
    <t>8 5 3</t>
  </si>
  <si>
    <t>Уплата иных платежей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</si>
  <si>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</si>
  <si>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</si>
  <si>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Профессиональная подготовка, переподготовка и повышение квалификации</t>
  </si>
  <si>
    <t>99 0 00 90250</t>
  </si>
  <si>
    <t>Непрограммные расходы в организации профессиональной подготовке, переподготовке и повышению квалификации</t>
  </si>
  <si>
    <t>Другие вопросы в области социальной политики</t>
  </si>
  <si>
    <t>07 05</t>
  </si>
  <si>
    <t>10 06</t>
  </si>
  <si>
    <t>8 1 1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</si>
  <si>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</si>
  <si>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07 03</t>
  </si>
  <si>
    <t>Дополнительное образование детей</t>
  </si>
  <si>
    <t>Молодежная политика</t>
  </si>
  <si>
    <t>Прочая закупка товаров, работ и услуг</t>
  </si>
  <si>
    <t>99 0 00 90260</t>
  </si>
  <si>
    <t>Непрограммные расходы в области других общегосударственных вопросов</t>
  </si>
  <si>
    <t>05 01</t>
  </si>
  <si>
    <t>Жилищное хозяйство</t>
  </si>
  <si>
    <t>99 0 00 90110</t>
  </si>
  <si>
    <t>Субвенции на осуществление образовательного процесса муниципальными дошкольными образовательными организациями, учебные расходы</t>
  </si>
  <si>
    <t>05 03</t>
  </si>
  <si>
    <t>Благоустройство</t>
  </si>
  <si>
    <t>14 03</t>
  </si>
  <si>
    <t>Прочие межбюджетные трансферты общего характера</t>
  </si>
  <si>
    <t>3 6 0</t>
  </si>
  <si>
    <t>Иные выплаты населению</t>
  </si>
  <si>
    <t>8 5 2</t>
  </si>
  <si>
    <t>Уплата прочих налогов, сборов</t>
  </si>
  <si>
    <t>Результат исполнения бюджета (дефицит"-", профицит "+")</t>
  </si>
  <si>
    <t>3 3 0</t>
  </si>
  <si>
    <t>Публичные нормативные выплаты гражданам несоциального характера</t>
  </si>
  <si>
    <t>01 11</t>
  </si>
  <si>
    <t>Резервные фонды</t>
  </si>
  <si>
    <t>99 0 00 80010</t>
  </si>
  <si>
    <t>Резервные фонды местных администраций</t>
  </si>
  <si>
    <t>Обеспечение деятельности хозяйственно - эксплуатационной службы Кумылженского муниципального района</t>
  </si>
  <si>
    <t>Непрограммные расходы в области жилишного хозяйства</t>
  </si>
  <si>
    <t>Расходы в организации профессиональной подготовке, переподготовке и повышению квалификации</t>
  </si>
  <si>
    <t>Субсидии бюджетам муниципальных образований Волгоградской области на реализацию мероприятий в сфере дорожной деятельности</t>
  </si>
  <si>
    <t>Содержание сети автомобильных дорог общего пользования и искусственных сооружений на них</t>
  </si>
  <si>
    <t>Субвенции на компенсацию (возмещение) выпадающих доходов ресурсоснабжающих организаций, связанных с применением ими льготных тарифов на коммунальные ресурсы (услуги) и техническую воду, поставляемую населению</t>
  </si>
  <si>
    <t>Обеспечение деятельности муниципальных казенных учреждений дополнительного образования</t>
  </si>
  <si>
    <t>Обеспечение деятельности казенных учреждений культуры "Музей"</t>
  </si>
  <si>
    <t>Обеспечение деятельности казенных учреждений культуры "ДК"</t>
  </si>
  <si>
    <t>Обеспечение деятельности казенных учреждений культуры "Библиотеки"</t>
  </si>
  <si>
    <t>Субсидии на предоставление молодым семьям социальных выплат на приобретение жилого помещения в рамках реализации подпрограммы "Молодой семье - доступное жилье"</t>
  </si>
  <si>
    <t>Обеспечение деятельности муниципальных казенных учреждений дошкольного образования</t>
  </si>
  <si>
    <t>Обеспечение деятельности муниципальных казенных учреждений на осуществление образовательного процесса по реализации образовательных программ дошкольного образования муниципальными общеобразовательными организациями</t>
  </si>
  <si>
    <t>Субвенции на осуществление образовательного процесса по реализации образовательных программ дошкольного образования муниципальными общеобразовательными организациями, учебные расходы</t>
  </si>
  <si>
    <t>Обеспечение деятельности муниципальных казенных учреждений общего образования</t>
  </si>
  <si>
    <t>Субвенции на организацию питания детей из малоимущих семей и детей, находящихся на учете у фтизиатора, обучающихся в общеобразовательных организациях</t>
  </si>
  <si>
    <t>Обеспечение деятельности муниципальных казенных учреждений "централизованные бухгалтерии"</t>
  </si>
  <si>
    <t>90 0 00 80030</t>
  </si>
  <si>
    <t>8 7 0</t>
  </si>
  <si>
    <t>Резервные средства</t>
  </si>
  <si>
    <t>Субсидии из областного бюджета на софинансирование расходных обязательств, возникающих в связи с доведением до сведения жителей информации</t>
  </si>
  <si>
    <t>4 1 4</t>
  </si>
  <si>
    <t>Бюджетные инвестиции в объекты капитального строительства государственной (муниципальной) собственности</t>
  </si>
  <si>
    <t>Субсидия бюджетному учреждению (целевая муниципальная программа)</t>
  </si>
  <si>
    <t>6 1 2</t>
  </si>
  <si>
    <t>Субсидии бюджетным учреждениям на иные цели</t>
  </si>
  <si>
    <t>6 1 1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</si>
  <si>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</si>
  <si>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Субсидия на приобретение и замену оконных блоков и выполнение необходимых для этого работ в зданиях муниципальных образовательных организаций Волгоградской области</t>
  </si>
  <si>
    <t>Субсидии из областного бюджета бюджетам муниципальных районов Волгоградской области на благоустройство площадок для проведения праздничных линеек и других мероприятий в муниципальных общеобразовательных организациях Волгоградской области на 2020 год и на плановый период 2021 и 2022 годов</t>
  </si>
  <si>
    <t>6 3 3</t>
  </si>
  <si>
    <t>Субсидии (гранты в форме субсидий), не подлежащие казначейскому сопровождению</t>
  </si>
  <si>
    <t>99 0 00 S1930</t>
  </si>
  <si>
    <t>Иные межбюджетные трансферты на ежемесячное денежное вознаграждение за классное руководство педагогическим работникам муниципальных образовательных организаций</t>
  </si>
  <si>
    <t>99 0 00 70870</t>
  </si>
  <si>
    <t>Иные межбюджетные трансферты на обеспечение социальными гарантиями молодых специалистов, работающихв муниципальных учреждениях, расположенных в сельской местности</t>
  </si>
  <si>
    <t>99 0 00 S0390</t>
  </si>
  <si>
    <t>99 0 00 S1740</t>
  </si>
  <si>
    <t>99 0 00 S0840</t>
  </si>
  <si>
    <t>2 4 7</t>
  </si>
  <si>
    <t>Закупка энергетических ресурсов</t>
  </si>
  <si>
    <t>03 10</t>
  </si>
  <si>
    <t>Обеспечение пожарной безопасности</t>
  </si>
  <si>
    <t>04 05</t>
  </si>
  <si>
    <t>Сельское хозяйство и рыболовство</t>
  </si>
  <si>
    <t>99 0 00 70270</t>
  </si>
  <si>
    <t>Субвенции на предупреждение и ликвидацию болезней животных, их лечение, защиту населения от болезней, общих для человека и животных, в части организаций и проведения мероприятий по отлову, содержанию и уничтожению безнадзорных животных</t>
  </si>
  <si>
    <t>Обеспечение деятельности муниципальных казенных учреждений дополнительного образования по персонифицированному учету</t>
  </si>
  <si>
    <t>6 2 2</t>
  </si>
  <si>
    <t>Субсидии автономным учреждениям на иные цели</t>
  </si>
  <si>
    <t>99 0 00 01290</t>
  </si>
  <si>
    <t>исполнено</t>
  </si>
  <si>
    <t>Расходы  бюджета</t>
  </si>
  <si>
    <t xml:space="preserve">к решению  Кумылженской </t>
  </si>
  <si>
    <t>районной  Думы</t>
  </si>
  <si>
    <t>план</t>
  </si>
  <si>
    <t xml:space="preserve">Кумылженского муниципального района </t>
  </si>
  <si>
    <t>90 0 00 55490</t>
  </si>
  <si>
    <t>Иные межбюджетные трансферты из областного бюджета бюджетам муниципальных районов и городских округов Волгоградской области на поощрение муниципальных управленческих команд</t>
  </si>
  <si>
    <t>99 0 00 70070</t>
  </si>
  <si>
    <t>Иные межбюджетные трансферты на поошрение победителей конкурса на лучшую организацию работы в представительных органах местного самоуправления</t>
  </si>
  <si>
    <t>99 0 00 80670</t>
  </si>
  <si>
    <t>Резервный фонд Волгоградской области</t>
  </si>
  <si>
    <t>99 0 00 72300</t>
  </si>
  <si>
    <t>Субвенция бюджетам муниципальных районов и городских округов на финансовоеобеспечение отдельных государственных полномочий Волгоградской области по обеспечению жилыми помещениями детей-сирот и детей, оставшихся без попечения родителей</t>
  </si>
  <si>
    <t>99 0 00 S2270</t>
  </si>
  <si>
    <t>Субсидии из областного бюджета бюджетам муниципальных образований Волгоградской области на содержание объектов благоустройства</t>
  </si>
  <si>
    <t>по  ведомственной  структуре расходов  за 2023 год</t>
  </si>
  <si>
    <t>853</t>
  </si>
  <si>
    <t>Уплата тных платежей</t>
  </si>
  <si>
    <t>0104</t>
  </si>
  <si>
    <t>99 0 00 72370</t>
  </si>
  <si>
    <t>Субвенции бюджетам муниципальных районов и городских округов Волгоградской области на осуществление органами местного самоуправления Волгоградской области государственных полномочий по увековечению памяти погибших при защите отечества на территории Волгоградской области</t>
  </si>
  <si>
    <t>121</t>
  </si>
  <si>
    <t>129</t>
  </si>
  <si>
    <t>244</t>
  </si>
  <si>
    <t>99 0 00 72420</t>
  </si>
  <si>
    <t>Субвенции на осуществление органами местного самоуправления Волгоградской области государственных полномочий по контролю за проведением поисковой работы на территории Волгоградской области</t>
  </si>
  <si>
    <t>27 1 01 90250</t>
  </si>
  <si>
    <t>99 0 00 90220</t>
  </si>
  <si>
    <t>Приобретение оборудования и дорожно-строительной техники для содержания автомобильных дорог (дорожный фонд)</t>
  </si>
  <si>
    <t>19 1 02 01300</t>
  </si>
  <si>
    <t>Мероприятия в области коммунального хозяйства</t>
  </si>
  <si>
    <t>19 1 02 L5768</t>
  </si>
  <si>
    <t>Субсидия из областного бюджета бюджетам муниципальных образований Волгоградской области на реализацию проектов комплексного развития сельских территорий</t>
  </si>
  <si>
    <t>243</t>
  </si>
  <si>
    <t>Закупка товаров, работ, услуг в целях капитального ремонта государственного (муниципального) имущества</t>
  </si>
  <si>
    <t>14 1 02 80030</t>
  </si>
  <si>
    <t>851</t>
  </si>
  <si>
    <t>07 1 02 60020</t>
  </si>
  <si>
    <t>09 1 01 60020</t>
  </si>
  <si>
    <t>13 1 01 60020</t>
  </si>
  <si>
    <t>09 1 02 60020</t>
  </si>
  <si>
    <t>07 1 02 01150</t>
  </si>
  <si>
    <t>09 1 02 01150</t>
  </si>
  <si>
    <t>14 1 01 00140</t>
  </si>
  <si>
    <t>14 1 01 00150</t>
  </si>
  <si>
    <t>14 1 01 00160</t>
  </si>
  <si>
    <t>14 1 01 01150</t>
  </si>
  <si>
    <t>14 1 01 60020</t>
  </si>
  <si>
    <t>14 1 01 80030</t>
  </si>
  <si>
    <t>14 1 А1 55900</t>
  </si>
  <si>
    <t>Техническое оснащение региональных и муниципальных музеев</t>
  </si>
  <si>
    <t>17 0 01 60020</t>
  </si>
  <si>
    <t>14 1 01 00120</t>
  </si>
  <si>
    <t>01 1 01 L4970</t>
  </si>
  <si>
    <t>0709</t>
  </si>
  <si>
    <t>07 1 01 01110</t>
  </si>
  <si>
    <t>Мероприятия в области других вопросов образования</t>
  </si>
  <si>
    <t>15 1 01 00080</t>
  </si>
  <si>
    <t>15 1 01 00170</t>
  </si>
  <si>
    <t>15 1 01 70351</t>
  </si>
  <si>
    <t>15 1 01 70352</t>
  </si>
  <si>
    <t>15 1 01 70353</t>
  </si>
  <si>
    <t>15 1 01 71491</t>
  </si>
  <si>
    <t>15 1 01 71492</t>
  </si>
  <si>
    <t>111</t>
  </si>
  <si>
    <t>15 1 01 71493</t>
  </si>
  <si>
    <t>15 1 01 S1170</t>
  </si>
  <si>
    <t>Субсидия бюджетам муниципальных образований для решения отдельных вопросов местного значения в сфере дополнительного образования детей (финансовая грамотность)</t>
  </si>
  <si>
    <t>15 1 05 00080</t>
  </si>
  <si>
    <t xml:space="preserve">Мероприятия в области общего образования </t>
  </si>
  <si>
    <t>Мероприятия в области общего образования</t>
  </si>
  <si>
    <t>07 1 02 01090</t>
  </si>
  <si>
    <t>09 1 02 01090</t>
  </si>
  <si>
    <t>15 1 02 00090</t>
  </si>
  <si>
    <t>414</t>
  </si>
  <si>
    <t>852</t>
  </si>
  <si>
    <t>15 1 02 53030</t>
  </si>
  <si>
    <t>15 1 02 70361</t>
  </si>
  <si>
    <t>15 1 02 70362</t>
  </si>
  <si>
    <t>15 1 02 70363</t>
  </si>
  <si>
    <t>15 1 02 S0980</t>
  </si>
  <si>
    <t>15 1 02 S1170</t>
  </si>
  <si>
    <t>15 1 02 S1778</t>
  </si>
  <si>
    <t>Реализация проекта местных инициатив в 2023г. "Школа детского инициативного бюджетирования-Беговая дорожка" (в рамках органиации кампуса)</t>
  </si>
  <si>
    <t>15 1 02 S1779</t>
  </si>
  <si>
    <t>Реализация проекта местных инициатив в 2023 г. "Создание комфортной школьной среды"</t>
  </si>
  <si>
    <t>15 1 02 S1840</t>
  </si>
  <si>
    <t>Субсидии из областного бюджета бюджетам муниципальных районов Волгоградской области на приобретение и замену осветительных приборов, а так же на выполнение необходимых для этого работ в зданиях муниципальных образовательных организаций Волгоградской области</t>
  </si>
  <si>
    <t>15 1 02 S1850</t>
  </si>
  <si>
    <t>Субсидии из областного бюджета бюджетам муниципальных районов Волгоградской области на замену кровли и выполнение необходимых для этого работ в зданиях муниципальных образовательных организаций Волгоградской области</t>
  </si>
  <si>
    <t>15 1 02 S1890</t>
  </si>
  <si>
    <t>15 1 05 00090</t>
  </si>
  <si>
    <t>15 1 05 70370</t>
  </si>
  <si>
    <t>15 1 05 L3040</t>
  </si>
  <si>
    <t>Субсидия на организацию бесплатного горячего питания обучающихся, получающихначальное общее образованиев муниципальных образовательных организациях</t>
  </si>
  <si>
    <t>19 1 03 40010</t>
  </si>
  <si>
    <t>Бюджетные инвистиции в объеты капитального строительства муниципальной собственности Кумылженского муниципального района</t>
  </si>
  <si>
    <t>19 1 03 L5768</t>
  </si>
  <si>
    <t>Субсидия на реализацию проектов комплексного развития сельских территорий или сельских агломераций (федеральные средства)</t>
  </si>
  <si>
    <t>0702</t>
  </si>
  <si>
    <t>99 0 00 80060</t>
  </si>
  <si>
    <t>Исполнение судебных актов по искам к Кумылженскому муниципальному району и сельским поселениям</t>
  </si>
  <si>
    <t>831</t>
  </si>
  <si>
    <t>Исполнение судебных актовРоссийской Федерации и мировых соглашений по возмещению причиненного вреда</t>
  </si>
  <si>
    <t>15 1 03 00100</t>
  </si>
  <si>
    <t>15 1 03 S1777</t>
  </si>
  <si>
    <t>Реализация проекта местных инициатив в 2023 году "Замена оконных блоков и входной группы в МКОУ ДО Кумылженский ЦДТ</t>
  </si>
  <si>
    <t>15 1 04 00180</t>
  </si>
  <si>
    <t>15 1 04 60010</t>
  </si>
  <si>
    <t>119</t>
  </si>
  <si>
    <t>07 1 02 01180</t>
  </si>
  <si>
    <t>09 1 02 01180</t>
  </si>
  <si>
    <t>12 1 01 01180</t>
  </si>
  <si>
    <t>350</t>
  </si>
  <si>
    <t>Премии и гранты</t>
  </si>
  <si>
    <t>99 0 00 S1774</t>
  </si>
  <si>
    <t>Реализация проекта местных инициатив в 2023 году "Устройство подъездной автомобильной дороги с твердым покрытием к новому гражданскому кладбищу"</t>
  </si>
  <si>
    <t>0412</t>
  </si>
  <si>
    <t>99 0 00 S1775</t>
  </si>
  <si>
    <t>Реализация проекта местных инициатив в 2023 году "Ремонт памятника участникам ВОВ в 1941-1945 годах в х. Остроухов Слащевского сельского поселения"</t>
  </si>
  <si>
    <t>99 0 00 S1776</t>
  </si>
  <si>
    <t>Реализация проекта местных инициатив в 2023 году "Ремонт здания Шакинского сельского дома культуры"</t>
  </si>
  <si>
    <t>51 1 01 00040</t>
  </si>
  <si>
    <t>11 1 01 01310</t>
  </si>
  <si>
    <t>26 1 01 01290</t>
  </si>
  <si>
    <t>51 2 01 00070</t>
  </si>
  <si>
    <t>14 1 02 00100</t>
  </si>
  <si>
    <t>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</si>
</sst>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3" x14ac:knownFonts="1">
    <font>
      <sz val="10"/>
      <name val="Arial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MS Sans Serif"/>
      <family val="2"/>
      <charset val="204"/>
    </font>
    <font>
      <b/>
      <sz val="8"/>
      <name val="Arial"/>
      <family val="2"/>
      <charset val="204"/>
    </font>
    <font>
      <u/>
      <sz val="10"/>
      <name val="Arial"/>
      <family val="2"/>
      <charset val="204"/>
    </font>
    <font>
      <b/>
      <sz val="8"/>
      <name val="Arial Cyr"/>
    </font>
    <font>
      <u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164" fontId="3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left"/>
    </xf>
    <xf numFmtId="4" fontId="6" fillId="0" borderId="1" xfId="0" applyNumberFormat="1" applyFont="1" applyBorder="1"/>
    <xf numFmtId="49" fontId="6" fillId="0" borderId="1" xfId="0" applyNumberFormat="1" applyFont="1" applyBorder="1" applyAlignment="1" applyProtection="1">
      <alignment horizontal="center" vertical="center" wrapText="1"/>
    </xf>
    <xf numFmtId="4" fontId="2" fillId="0" borderId="3" xfId="0" applyNumberFormat="1" applyFont="1" applyBorder="1" applyAlignment="1" applyProtection="1">
      <alignment horizontal="right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8" fillId="0" borderId="4" xfId="0" applyNumberFormat="1" applyFont="1" applyBorder="1" applyAlignment="1" applyProtection="1">
      <alignment horizontal="center"/>
    </xf>
    <xf numFmtId="49" fontId="8" fillId="0" borderId="2" xfId="0" applyNumberFormat="1" applyFont="1" applyBorder="1" applyAlignment="1" applyProtection="1">
      <alignment horizontal="left"/>
    </xf>
    <xf numFmtId="49" fontId="8" fillId="0" borderId="2" xfId="0" applyNumberFormat="1" applyFont="1" applyBorder="1" applyAlignment="1" applyProtection="1">
      <alignment horizontal="center"/>
    </xf>
    <xf numFmtId="4" fontId="8" fillId="0" borderId="2" xfId="0" applyNumberFormat="1" applyFont="1" applyBorder="1" applyAlignment="1" applyProtection="1">
      <alignment horizontal="right"/>
    </xf>
    <xf numFmtId="49" fontId="8" fillId="0" borderId="4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left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4" fontId="8" fillId="0" borderId="2" xfId="0" applyNumberFormat="1" applyFont="1" applyBorder="1" applyAlignment="1" applyProtection="1">
      <alignment horizontal="right" vertical="center" wrapText="1"/>
    </xf>
    <xf numFmtId="4" fontId="6" fillId="2" borderId="1" xfId="0" applyNumberFormat="1" applyFont="1" applyFill="1" applyBorder="1"/>
    <xf numFmtId="4" fontId="0" fillId="0" borderId="0" xfId="0" applyNumberFormat="1"/>
    <xf numFmtId="0" fontId="1" fillId="0" borderId="0" xfId="0" applyFont="1" applyBorder="1" applyAlignment="1" applyProtection="1">
      <alignment wrapText="1"/>
    </xf>
    <xf numFmtId="0" fontId="4" fillId="0" borderId="0" xfId="0" applyFont="1" applyAlignment="1"/>
    <xf numFmtId="0" fontId="7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center" vertical="top" wrapText="1"/>
    </xf>
    <xf numFmtId="0" fontId="9" fillId="0" borderId="0" xfId="0" applyFont="1"/>
    <xf numFmtId="49" fontId="6" fillId="0" borderId="0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/>
    </xf>
    <xf numFmtId="4" fontId="10" fillId="0" borderId="1" xfId="0" applyNumberFormat="1" applyFont="1" applyBorder="1" applyAlignment="1" applyProtection="1">
      <alignment horizontal="right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4" fontId="2" fillId="0" borderId="8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center"/>
    </xf>
    <xf numFmtId="49" fontId="8" fillId="0" borderId="1" xfId="0" applyNumberFormat="1" applyFont="1" applyBorder="1" applyAlignment="1" applyProtection="1">
      <alignment horizontal="left"/>
    </xf>
    <xf numFmtId="4" fontId="8" fillId="0" borderId="1" xfId="0" applyNumberFormat="1" applyFont="1" applyBorder="1" applyAlignment="1" applyProtection="1">
      <alignment horizontal="right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165" fontId="10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/>
    </xf>
    <xf numFmtId="49" fontId="11" fillId="0" borderId="1" xfId="0" applyNumberFormat="1" applyFont="1" applyBorder="1" applyAlignment="1" applyProtection="1">
      <alignment horizontal="center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center"/>
    </xf>
    <xf numFmtId="49" fontId="6" fillId="0" borderId="1" xfId="0" applyNumberFormat="1" applyFont="1" applyBorder="1" applyAlignment="1" applyProtection="1">
      <alignment horizontal="left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Border="1" applyAlignment="1" applyProtection="1">
      <alignment horizontal="left" vertical="center" wrapText="1"/>
    </xf>
    <xf numFmtId="49" fontId="12" fillId="0" borderId="1" xfId="0" applyNumberFormat="1" applyFont="1" applyBorder="1" applyAlignment="1" applyProtection="1">
      <alignment horizontal="left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6" fillId="0" borderId="5" xfId="0" applyNumberFormat="1" applyFont="1" applyBorder="1" applyAlignment="1" applyProtection="1">
      <alignment horizontal="center" vertical="center" wrapText="1"/>
    </xf>
    <xf numFmtId="49" fontId="6" fillId="0" borderId="6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top" wrapText="1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3:I317"/>
  <sheetViews>
    <sheetView showGridLines="0" tabSelected="1" workbookViewId="0">
      <selection activeCell="F7" sqref="F7"/>
    </sheetView>
  </sheetViews>
  <sheetFormatPr defaultRowHeight="12.75" customHeight="1" outlineLevelRow="1" x14ac:dyDescent="0.2"/>
  <cols>
    <col min="1" max="1" width="6.28515625" customWidth="1"/>
    <col min="2" max="2" width="25.85546875" customWidth="1"/>
    <col min="3" max="3" width="13.28515625" customWidth="1"/>
    <col min="4" max="4" width="32.7109375" customWidth="1"/>
    <col min="5" max="5" width="6.85546875" customWidth="1"/>
    <col min="6" max="6" width="29" customWidth="1"/>
    <col min="7" max="8" width="14.7109375" customWidth="1"/>
    <col min="9" max="10" width="19.28515625" customWidth="1"/>
  </cols>
  <sheetData>
    <row r="3" spans="1:8" ht="20.25" customHeight="1" x14ac:dyDescent="0.2">
      <c r="F3" s="24" t="s">
        <v>360</v>
      </c>
      <c r="G3" s="24"/>
      <c r="H3" s="24"/>
    </row>
    <row r="4" spans="1:8" x14ac:dyDescent="0.2">
      <c r="A4" s="21"/>
      <c r="B4" s="21"/>
      <c r="C4" s="21"/>
      <c r="D4" s="21"/>
      <c r="E4" s="21"/>
      <c r="F4" s="22" t="s">
        <v>234</v>
      </c>
      <c r="G4" s="22"/>
      <c r="H4" s="22"/>
    </row>
    <row r="5" spans="1:8" ht="13.35" customHeight="1" x14ac:dyDescent="0.2">
      <c r="A5" s="2"/>
      <c r="F5" s="22" t="s">
        <v>235</v>
      </c>
      <c r="G5" s="22"/>
      <c r="H5" s="22"/>
    </row>
    <row r="6" spans="1:8" ht="14.25" x14ac:dyDescent="0.2">
      <c r="A6" s="3"/>
      <c r="F6" s="22"/>
      <c r="G6" s="22"/>
      <c r="H6" s="22"/>
    </row>
    <row r="7" spans="1:8" ht="16.899999999999999" customHeight="1" x14ac:dyDescent="0.2">
      <c r="A7" s="3"/>
      <c r="E7" s="4"/>
      <c r="F7" s="26"/>
      <c r="G7" s="23"/>
      <c r="H7" s="23"/>
    </row>
    <row r="8" spans="1:8" ht="19.5" customHeight="1" x14ac:dyDescent="0.2">
      <c r="A8" s="1"/>
      <c r="G8" s="5"/>
      <c r="H8" s="5"/>
    </row>
    <row r="9" spans="1:8" ht="14.25" customHeight="1" x14ac:dyDescent="0.2">
      <c r="A9" s="59"/>
      <c r="B9" s="60"/>
      <c r="C9" s="60"/>
      <c r="D9" s="60"/>
      <c r="E9" s="60"/>
      <c r="F9" s="60"/>
    </row>
    <row r="10" spans="1:8" ht="15.75" customHeight="1" x14ac:dyDescent="0.2">
      <c r="A10" s="63" t="s">
        <v>233</v>
      </c>
      <c r="B10" s="63"/>
      <c r="C10" s="63"/>
      <c r="D10" s="63"/>
      <c r="E10" s="63"/>
      <c r="F10" s="63"/>
      <c r="G10" s="25"/>
      <c r="H10" s="25"/>
    </row>
    <row r="11" spans="1:8" ht="15.75" customHeight="1" x14ac:dyDescent="0.2">
      <c r="A11" s="63" t="s">
        <v>237</v>
      </c>
      <c r="B11" s="63"/>
      <c r="C11" s="63"/>
      <c r="D11" s="63"/>
      <c r="E11" s="63"/>
      <c r="F11" s="63"/>
      <c r="G11" s="25"/>
      <c r="H11" s="25"/>
    </row>
    <row r="12" spans="1:8" ht="21" customHeight="1" x14ac:dyDescent="0.2">
      <c r="A12" s="63" t="s">
        <v>248</v>
      </c>
      <c r="B12" s="63"/>
      <c r="C12" s="63"/>
      <c r="D12" s="63"/>
      <c r="E12" s="63"/>
      <c r="F12" s="63"/>
      <c r="G12" s="25"/>
      <c r="H12" s="25"/>
    </row>
    <row r="13" spans="1:8" ht="12.75" customHeight="1" x14ac:dyDescent="0.2">
      <c r="A13" s="1" t="s">
        <v>0</v>
      </c>
    </row>
    <row r="14" spans="1:8" ht="36" customHeight="1" x14ac:dyDescent="0.2">
      <c r="A14" s="7" t="s">
        <v>1</v>
      </c>
      <c r="B14" s="7" t="s">
        <v>2</v>
      </c>
      <c r="C14" s="7" t="s">
        <v>3</v>
      </c>
      <c r="D14" s="7" t="s">
        <v>4</v>
      </c>
      <c r="E14" s="7" t="s">
        <v>5</v>
      </c>
      <c r="F14" s="7" t="s">
        <v>6</v>
      </c>
      <c r="G14" s="7" t="s">
        <v>236</v>
      </c>
      <c r="H14" s="7" t="s">
        <v>232</v>
      </c>
    </row>
    <row r="15" spans="1:8" ht="35.25" customHeight="1" x14ac:dyDescent="0.2">
      <c r="A15" s="61" t="s">
        <v>7</v>
      </c>
      <c r="B15" s="62"/>
      <c r="C15" s="62"/>
      <c r="D15" s="62"/>
      <c r="E15" s="62"/>
      <c r="F15" s="62"/>
      <c r="G15" s="27"/>
      <c r="H15" s="27"/>
    </row>
    <row r="16" spans="1:8" ht="67.5" outlineLevel="1" x14ac:dyDescent="0.2">
      <c r="A16" s="32" t="s">
        <v>16</v>
      </c>
      <c r="B16" s="33" t="s">
        <v>17</v>
      </c>
      <c r="C16" s="32" t="s">
        <v>18</v>
      </c>
      <c r="D16" s="33" t="s">
        <v>19</v>
      </c>
      <c r="E16" s="32" t="s">
        <v>20</v>
      </c>
      <c r="F16" s="33" t="s">
        <v>21</v>
      </c>
      <c r="G16" s="29">
        <v>397551</v>
      </c>
      <c r="H16" s="34">
        <v>397549.93</v>
      </c>
    </row>
    <row r="17" spans="1:8" ht="67.5" outlineLevel="1" x14ac:dyDescent="0.2">
      <c r="A17" s="32" t="s">
        <v>16</v>
      </c>
      <c r="B17" s="33" t="s">
        <v>17</v>
      </c>
      <c r="C17" s="32" t="s">
        <v>18</v>
      </c>
      <c r="D17" s="33" t="s">
        <v>19</v>
      </c>
      <c r="E17" s="32" t="s">
        <v>22</v>
      </c>
      <c r="F17" s="33" t="s">
        <v>23</v>
      </c>
      <c r="G17" s="29">
        <v>118855</v>
      </c>
      <c r="H17" s="34">
        <v>118852.03</v>
      </c>
    </row>
    <row r="18" spans="1:8" ht="67.5" outlineLevel="1" x14ac:dyDescent="0.2">
      <c r="A18" s="32" t="s">
        <v>16</v>
      </c>
      <c r="B18" s="33" t="s">
        <v>17</v>
      </c>
      <c r="C18" s="32" t="s">
        <v>18</v>
      </c>
      <c r="D18" s="33" t="s">
        <v>19</v>
      </c>
      <c r="E18" s="32" t="s">
        <v>170</v>
      </c>
      <c r="F18" s="33" t="s">
        <v>171</v>
      </c>
      <c r="G18" s="29">
        <v>24899</v>
      </c>
      <c r="H18" s="34">
        <v>23000</v>
      </c>
    </row>
    <row r="19" spans="1:8" ht="67.5" outlineLevel="1" x14ac:dyDescent="0.2">
      <c r="A19" s="32" t="s">
        <v>16</v>
      </c>
      <c r="B19" s="33" t="s">
        <v>17</v>
      </c>
      <c r="C19" s="32" t="s">
        <v>18</v>
      </c>
      <c r="D19" s="33" t="s">
        <v>19</v>
      </c>
      <c r="E19" s="32" t="s">
        <v>249</v>
      </c>
      <c r="F19" s="33" t="s">
        <v>145</v>
      </c>
      <c r="G19" s="29">
        <v>1000</v>
      </c>
      <c r="H19" s="34">
        <v>0</v>
      </c>
    </row>
    <row r="20" spans="1:8" ht="67.5" outlineLevel="1" x14ac:dyDescent="0.2">
      <c r="A20" s="32" t="s">
        <v>16</v>
      </c>
      <c r="B20" s="33" t="s">
        <v>17</v>
      </c>
      <c r="C20" s="32" t="s">
        <v>238</v>
      </c>
      <c r="D20" s="33" t="s">
        <v>239</v>
      </c>
      <c r="E20" s="32" t="s">
        <v>20</v>
      </c>
      <c r="F20" s="33" t="s">
        <v>21</v>
      </c>
      <c r="G20" s="29">
        <v>3915.15</v>
      </c>
      <c r="H20" s="34">
        <v>3915.15</v>
      </c>
    </row>
    <row r="21" spans="1:8" ht="67.5" outlineLevel="1" x14ac:dyDescent="0.2">
      <c r="A21" s="32" t="s">
        <v>16</v>
      </c>
      <c r="B21" s="33" t="s">
        <v>17</v>
      </c>
      <c r="C21" s="32" t="s">
        <v>238</v>
      </c>
      <c r="D21" s="33" t="s">
        <v>239</v>
      </c>
      <c r="E21" s="32" t="s">
        <v>22</v>
      </c>
      <c r="F21" s="33" t="s">
        <v>23</v>
      </c>
      <c r="G21" s="29">
        <v>1182.3800000000001</v>
      </c>
      <c r="H21" s="34">
        <v>1182.3800000000001</v>
      </c>
    </row>
    <row r="22" spans="1:8" x14ac:dyDescent="0.2">
      <c r="A22" s="37" t="s">
        <v>25</v>
      </c>
      <c r="B22" s="38"/>
      <c r="C22" s="37"/>
      <c r="D22" s="38"/>
      <c r="E22" s="37"/>
      <c r="F22" s="38"/>
      <c r="G22" s="56">
        <f>SUM(G16:G21)</f>
        <v>547402.53</v>
      </c>
      <c r="H22" s="56">
        <f>SUM(H16:H21)</f>
        <v>544499.49</v>
      </c>
    </row>
    <row r="23" spans="1:8" ht="24.75" customHeight="1" x14ac:dyDescent="0.2">
      <c r="A23" s="58" t="s">
        <v>8</v>
      </c>
      <c r="B23" s="58"/>
      <c r="C23" s="58"/>
      <c r="D23" s="58"/>
      <c r="E23" s="58"/>
      <c r="F23" s="58"/>
      <c r="G23" s="28"/>
      <c r="H23" s="28"/>
    </row>
    <row r="24" spans="1:8" ht="45" outlineLevel="1" x14ac:dyDescent="0.2">
      <c r="A24" s="32" t="s">
        <v>137</v>
      </c>
      <c r="B24" s="33" t="s">
        <v>138</v>
      </c>
      <c r="C24" s="32" t="s">
        <v>30</v>
      </c>
      <c r="D24" s="33" t="s">
        <v>31</v>
      </c>
      <c r="E24" s="32" t="s">
        <v>20</v>
      </c>
      <c r="F24" s="33" t="s">
        <v>21</v>
      </c>
      <c r="G24" s="34">
        <v>1253200</v>
      </c>
      <c r="H24" s="34">
        <v>1253136.6100000001</v>
      </c>
    </row>
    <row r="25" spans="1:8" ht="67.5" outlineLevel="1" x14ac:dyDescent="0.2">
      <c r="A25" s="32" t="s">
        <v>137</v>
      </c>
      <c r="B25" s="33" t="s">
        <v>138</v>
      </c>
      <c r="C25" s="32" t="s">
        <v>30</v>
      </c>
      <c r="D25" s="33" t="s">
        <v>31</v>
      </c>
      <c r="E25" s="32" t="s">
        <v>22</v>
      </c>
      <c r="F25" s="33" t="s">
        <v>23</v>
      </c>
      <c r="G25" s="34">
        <v>377300</v>
      </c>
      <c r="H25" s="34">
        <v>377239.27</v>
      </c>
    </row>
    <row r="26" spans="1:8" ht="67.5" outlineLevel="1" x14ac:dyDescent="0.2">
      <c r="A26" s="32" t="s">
        <v>137</v>
      </c>
      <c r="B26" s="33" t="s">
        <v>138</v>
      </c>
      <c r="C26" s="32" t="s">
        <v>238</v>
      </c>
      <c r="D26" s="33" t="s">
        <v>239</v>
      </c>
      <c r="E26" s="32" t="s">
        <v>20</v>
      </c>
      <c r="F26" s="33" t="s">
        <v>21</v>
      </c>
      <c r="G26" s="34">
        <v>3915.15</v>
      </c>
      <c r="H26" s="34">
        <v>3915.15</v>
      </c>
    </row>
    <row r="27" spans="1:8" ht="67.5" outlineLevel="1" x14ac:dyDescent="0.2">
      <c r="A27" s="32" t="s">
        <v>137</v>
      </c>
      <c r="B27" s="33" t="s">
        <v>138</v>
      </c>
      <c r="C27" s="32" t="s">
        <v>238</v>
      </c>
      <c r="D27" s="33" t="s">
        <v>239</v>
      </c>
      <c r="E27" s="32" t="s">
        <v>22</v>
      </c>
      <c r="F27" s="33" t="s">
        <v>23</v>
      </c>
      <c r="G27" s="34">
        <v>1182.3800000000001</v>
      </c>
      <c r="H27" s="34">
        <v>1182.3800000000001</v>
      </c>
    </row>
    <row r="28" spans="1:8" ht="45" x14ac:dyDescent="0.2">
      <c r="A28" s="40" t="s">
        <v>137</v>
      </c>
      <c r="B28" s="41" t="s">
        <v>138</v>
      </c>
      <c r="C28" s="40"/>
      <c r="D28" s="41"/>
      <c r="E28" s="40"/>
      <c r="F28" s="41"/>
      <c r="G28" s="42">
        <f>SUM(G24:G27)</f>
        <v>1635597.5299999998</v>
      </c>
      <c r="H28" s="42">
        <f>SUM(H24:H27)</f>
        <v>1635473.41</v>
      </c>
    </row>
    <row r="29" spans="1:8" ht="90" outlineLevel="1" x14ac:dyDescent="0.2">
      <c r="A29" s="32" t="s">
        <v>26</v>
      </c>
      <c r="B29" s="33" t="s">
        <v>27</v>
      </c>
      <c r="C29" s="32" t="s">
        <v>355</v>
      </c>
      <c r="D29" s="33" t="s">
        <v>19</v>
      </c>
      <c r="E29" s="32" t="s">
        <v>20</v>
      </c>
      <c r="F29" s="33" t="s">
        <v>21</v>
      </c>
      <c r="G29" s="34">
        <v>21198350</v>
      </c>
      <c r="H29" s="34">
        <v>20970707.260000002</v>
      </c>
    </row>
    <row r="30" spans="1:8" ht="90" outlineLevel="1" x14ac:dyDescent="0.2">
      <c r="A30" s="32" t="s">
        <v>26</v>
      </c>
      <c r="B30" s="33" t="s">
        <v>27</v>
      </c>
      <c r="C30" s="32" t="s">
        <v>355</v>
      </c>
      <c r="D30" s="33" t="s">
        <v>19</v>
      </c>
      <c r="E30" s="32" t="s">
        <v>28</v>
      </c>
      <c r="F30" s="33" t="s">
        <v>29</v>
      </c>
      <c r="G30" s="34">
        <v>96250</v>
      </c>
      <c r="H30" s="34">
        <v>91448.65</v>
      </c>
    </row>
    <row r="31" spans="1:8" ht="90" outlineLevel="1" x14ac:dyDescent="0.2">
      <c r="A31" s="32" t="s">
        <v>26</v>
      </c>
      <c r="B31" s="33" t="s">
        <v>27</v>
      </c>
      <c r="C31" s="32" t="s">
        <v>355</v>
      </c>
      <c r="D31" s="33" t="s">
        <v>19</v>
      </c>
      <c r="E31" s="32" t="s">
        <v>22</v>
      </c>
      <c r="F31" s="33" t="s">
        <v>23</v>
      </c>
      <c r="G31" s="34">
        <v>6308895</v>
      </c>
      <c r="H31" s="34">
        <v>6270740.7800000003</v>
      </c>
    </row>
    <row r="32" spans="1:8" ht="90" outlineLevel="1" x14ac:dyDescent="0.2">
      <c r="A32" s="32" t="s">
        <v>26</v>
      </c>
      <c r="B32" s="33" t="s">
        <v>27</v>
      </c>
      <c r="C32" s="32" t="s">
        <v>355</v>
      </c>
      <c r="D32" s="33" t="s">
        <v>19</v>
      </c>
      <c r="E32" s="32" t="s">
        <v>24</v>
      </c>
      <c r="F32" s="33" t="s">
        <v>159</v>
      </c>
      <c r="G32" s="34">
        <v>1725950.07</v>
      </c>
      <c r="H32" s="34">
        <v>1593117.23</v>
      </c>
    </row>
    <row r="33" spans="1:8" ht="90" outlineLevel="1" x14ac:dyDescent="0.2">
      <c r="A33" s="32" t="s">
        <v>26</v>
      </c>
      <c r="B33" s="33" t="s">
        <v>27</v>
      </c>
      <c r="C33" s="32" t="s">
        <v>355</v>
      </c>
      <c r="D33" s="33" t="s">
        <v>19</v>
      </c>
      <c r="E33" s="32" t="s">
        <v>220</v>
      </c>
      <c r="F33" s="33" t="s">
        <v>221</v>
      </c>
      <c r="G33" s="34">
        <v>1619407.04</v>
      </c>
      <c r="H33" s="34">
        <v>1561215.65</v>
      </c>
    </row>
    <row r="34" spans="1:8" ht="90" outlineLevel="1" x14ac:dyDescent="0.2">
      <c r="A34" s="32" t="s">
        <v>26</v>
      </c>
      <c r="B34" s="33" t="s">
        <v>27</v>
      </c>
      <c r="C34" s="32" t="s">
        <v>355</v>
      </c>
      <c r="D34" s="33" t="s">
        <v>19</v>
      </c>
      <c r="E34" s="32" t="s">
        <v>249</v>
      </c>
      <c r="F34" s="33" t="s">
        <v>250</v>
      </c>
      <c r="G34" s="34">
        <v>500</v>
      </c>
      <c r="H34" s="34">
        <v>500</v>
      </c>
    </row>
    <row r="35" spans="1:8" ht="90" outlineLevel="1" x14ac:dyDescent="0.2">
      <c r="A35" s="32" t="s">
        <v>26</v>
      </c>
      <c r="B35" s="33" t="s">
        <v>27</v>
      </c>
      <c r="C35" s="32" t="s">
        <v>238</v>
      </c>
      <c r="D35" s="33" t="s">
        <v>239</v>
      </c>
      <c r="E35" s="32" t="s">
        <v>20</v>
      </c>
      <c r="F35" s="33" t="s">
        <v>21</v>
      </c>
      <c r="G35" s="34">
        <v>179478.77</v>
      </c>
      <c r="H35" s="34">
        <v>179478.77</v>
      </c>
    </row>
    <row r="36" spans="1:8" ht="90" outlineLevel="1" x14ac:dyDescent="0.2">
      <c r="A36" s="32" t="s">
        <v>26</v>
      </c>
      <c r="B36" s="33" t="s">
        <v>27</v>
      </c>
      <c r="C36" s="32" t="s">
        <v>238</v>
      </c>
      <c r="D36" s="33" t="s">
        <v>239</v>
      </c>
      <c r="E36" s="32" t="s">
        <v>22</v>
      </c>
      <c r="F36" s="33" t="s">
        <v>23</v>
      </c>
      <c r="G36" s="34">
        <v>54202.57</v>
      </c>
      <c r="H36" s="34">
        <v>54202.57</v>
      </c>
    </row>
    <row r="37" spans="1:8" ht="90" outlineLevel="1" x14ac:dyDescent="0.2">
      <c r="A37" s="32" t="s">
        <v>26</v>
      </c>
      <c r="B37" s="33" t="s">
        <v>27</v>
      </c>
      <c r="C37" s="32" t="s">
        <v>198</v>
      </c>
      <c r="D37" s="33" t="s">
        <v>32</v>
      </c>
      <c r="E37" s="32" t="s">
        <v>172</v>
      </c>
      <c r="F37" s="33" t="s">
        <v>173</v>
      </c>
      <c r="G37" s="34">
        <v>6600</v>
      </c>
      <c r="H37" s="34">
        <v>6584</v>
      </c>
    </row>
    <row r="38" spans="1:8" ht="90" outlineLevel="1" x14ac:dyDescent="0.2">
      <c r="A38" s="32" t="s">
        <v>26</v>
      </c>
      <c r="B38" s="33" t="s">
        <v>27</v>
      </c>
      <c r="C38" s="32" t="s">
        <v>35</v>
      </c>
      <c r="D38" s="33" t="s">
        <v>36</v>
      </c>
      <c r="E38" s="32" t="s">
        <v>20</v>
      </c>
      <c r="F38" s="33" t="s">
        <v>21</v>
      </c>
      <c r="G38" s="34">
        <v>261139.45</v>
      </c>
      <c r="H38" s="34">
        <v>261139.45</v>
      </c>
    </row>
    <row r="39" spans="1:8" ht="90" outlineLevel="1" x14ac:dyDescent="0.2">
      <c r="A39" s="32" t="s">
        <v>26</v>
      </c>
      <c r="B39" s="33" t="s">
        <v>27</v>
      </c>
      <c r="C39" s="32" t="s">
        <v>35</v>
      </c>
      <c r="D39" s="33" t="s">
        <v>36</v>
      </c>
      <c r="E39" s="32" t="s">
        <v>22</v>
      </c>
      <c r="F39" s="33" t="s">
        <v>23</v>
      </c>
      <c r="G39" s="34">
        <v>78515.55</v>
      </c>
      <c r="H39" s="34">
        <v>78515.55</v>
      </c>
    </row>
    <row r="40" spans="1:8" ht="90" outlineLevel="1" x14ac:dyDescent="0.2">
      <c r="A40" s="32" t="s">
        <v>26</v>
      </c>
      <c r="B40" s="33" t="s">
        <v>27</v>
      </c>
      <c r="C40" s="32" t="s">
        <v>37</v>
      </c>
      <c r="D40" s="33" t="s">
        <v>38</v>
      </c>
      <c r="E40" s="32" t="s">
        <v>20</v>
      </c>
      <c r="F40" s="33" t="s">
        <v>21</v>
      </c>
      <c r="G40" s="34">
        <v>764643.7</v>
      </c>
      <c r="H40" s="34">
        <v>764643.7</v>
      </c>
    </row>
    <row r="41" spans="1:8" ht="90" outlineLevel="1" x14ac:dyDescent="0.2">
      <c r="A41" s="32" t="s">
        <v>26</v>
      </c>
      <c r="B41" s="33" t="s">
        <v>27</v>
      </c>
      <c r="C41" s="32" t="s">
        <v>37</v>
      </c>
      <c r="D41" s="33" t="s">
        <v>38</v>
      </c>
      <c r="E41" s="32" t="s">
        <v>22</v>
      </c>
      <c r="F41" s="33" t="s">
        <v>23</v>
      </c>
      <c r="G41" s="34">
        <v>227559.18</v>
      </c>
      <c r="H41" s="34">
        <v>227559.18</v>
      </c>
    </row>
    <row r="42" spans="1:8" ht="90" outlineLevel="1" x14ac:dyDescent="0.2">
      <c r="A42" s="32" t="s">
        <v>26</v>
      </c>
      <c r="B42" s="33" t="s">
        <v>27</v>
      </c>
      <c r="C42" s="32" t="s">
        <v>37</v>
      </c>
      <c r="D42" s="33" t="s">
        <v>38</v>
      </c>
      <c r="E42" s="32" t="s">
        <v>24</v>
      </c>
      <c r="F42" s="33" t="s">
        <v>159</v>
      </c>
      <c r="G42" s="34">
        <v>161997.12</v>
      </c>
      <c r="H42" s="34">
        <v>161997.12</v>
      </c>
    </row>
    <row r="43" spans="1:8" ht="90" outlineLevel="1" x14ac:dyDescent="0.2">
      <c r="A43" s="32" t="s">
        <v>26</v>
      </c>
      <c r="B43" s="33" t="s">
        <v>27</v>
      </c>
      <c r="C43" s="32" t="s">
        <v>39</v>
      </c>
      <c r="D43" s="33" t="s">
        <v>40</v>
      </c>
      <c r="E43" s="32" t="s">
        <v>20</v>
      </c>
      <c r="F43" s="33" t="s">
        <v>21</v>
      </c>
      <c r="G43" s="34">
        <v>283603.44</v>
      </c>
      <c r="H43" s="34">
        <v>283603.44</v>
      </c>
    </row>
    <row r="44" spans="1:8" ht="90" outlineLevel="1" x14ac:dyDescent="0.2">
      <c r="A44" s="32" t="s">
        <v>26</v>
      </c>
      <c r="B44" s="33" t="s">
        <v>27</v>
      </c>
      <c r="C44" s="32" t="s">
        <v>39</v>
      </c>
      <c r="D44" s="33" t="s">
        <v>40</v>
      </c>
      <c r="E44" s="32" t="s">
        <v>22</v>
      </c>
      <c r="F44" s="33" t="s">
        <v>23</v>
      </c>
      <c r="G44" s="34">
        <v>78296.56</v>
      </c>
      <c r="H44" s="34">
        <v>78296.56</v>
      </c>
    </row>
    <row r="45" spans="1:8" ht="90" outlineLevel="1" x14ac:dyDescent="0.2">
      <c r="A45" s="32" t="s">
        <v>26</v>
      </c>
      <c r="B45" s="33" t="s">
        <v>27</v>
      </c>
      <c r="C45" s="32" t="s">
        <v>41</v>
      </c>
      <c r="D45" s="33" t="s">
        <v>42</v>
      </c>
      <c r="E45" s="32" t="s">
        <v>20</v>
      </c>
      <c r="F45" s="33" t="s">
        <v>21</v>
      </c>
      <c r="G45" s="34">
        <v>163966.07</v>
      </c>
      <c r="H45" s="34">
        <v>163966.07</v>
      </c>
    </row>
    <row r="46" spans="1:8" ht="90" outlineLevel="1" x14ac:dyDescent="0.2">
      <c r="A46" s="32" t="s">
        <v>26</v>
      </c>
      <c r="B46" s="33" t="s">
        <v>27</v>
      </c>
      <c r="C46" s="32" t="s">
        <v>41</v>
      </c>
      <c r="D46" s="33" t="s">
        <v>42</v>
      </c>
      <c r="E46" s="32" t="s">
        <v>22</v>
      </c>
      <c r="F46" s="33" t="s">
        <v>23</v>
      </c>
      <c r="G46" s="34">
        <v>45833.89</v>
      </c>
      <c r="H46" s="34">
        <v>45833.89</v>
      </c>
    </row>
    <row r="47" spans="1:8" ht="90" outlineLevel="1" x14ac:dyDescent="0.2">
      <c r="A47" s="32" t="s">
        <v>26</v>
      </c>
      <c r="B47" s="33" t="s">
        <v>27</v>
      </c>
      <c r="C47" s="32" t="s">
        <v>41</v>
      </c>
      <c r="D47" s="33" t="s">
        <v>42</v>
      </c>
      <c r="E47" s="32" t="s">
        <v>24</v>
      </c>
      <c r="F47" s="33" t="s">
        <v>159</v>
      </c>
      <c r="G47" s="34">
        <v>164400.04</v>
      </c>
      <c r="H47" s="34">
        <v>164400.04</v>
      </c>
    </row>
    <row r="48" spans="1:8" ht="101.25" outlineLevel="1" x14ac:dyDescent="0.2">
      <c r="A48" s="32" t="s">
        <v>251</v>
      </c>
      <c r="B48" s="33" t="s">
        <v>27</v>
      </c>
      <c r="C48" s="43" t="s">
        <v>252</v>
      </c>
      <c r="D48" s="44" t="s">
        <v>253</v>
      </c>
      <c r="E48" s="35" t="s">
        <v>254</v>
      </c>
      <c r="F48" s="33" t="s">
        <v>21</v>
      </c>
      <c r="G48" s="36">
        <v>4956.66</v>
      </c>
      <c r="H48" s="36">
        <v>4956.66</v>
      </c>
    </row>
    <row r="49" spans="1:8" ht="101.25" outlineLevel="1" x14ac:dyDescent="0.2">
      <c r="A49" s="32" t="s">
        <v>251</v>
      </c>
      <c r="B49" s="33" t="s">
        <v>27</v>
      </c>
      <c r="C49" s="43" t="s">
        <v>252</v>
      </c>
      <c r="D49" s="44" t="s">
        <v>253</v>
      </c>
      <c r="E49" s="35" t="s">
        <v>255</v>
      </c>
      <c r="F49" s="33" t="s">
        <v>23</v>
      </c>
      <c r="G49" s="36">
        <v>1496.91</v>
      </c>
      <c r="H49" s="36">
        <v>1496.91</v>
      </c>
    </row>
    <row r="50" spans="1:8" ht="101.25" outlineLevel="1" x14ac:dyDescent="0.2">
      <c r="A50" s="32" t="s">
        <v>251</v>
      </c>
      <c r="B50" s="33" t="s">
        <v>27</v>
      </c>
      <c r="C50" s="43" t="s">
        <v>252</v>
      </c>
      <c r="D50" s="44" t="s">
        <v>253</v>
      </c>
      <c r="E50" s="32" t="s">
        <v>256</v>
      </c>
      <c r="F50" s="33" t="s">
        <v>159</v>
      </c>
      <c r="G50" s="34">
        <v>9691.43</v>
      </c>
      <c r="H50" s="34">
        <v>2581.4299999999998</v>
      </c>
    </row>
    <row r="51" spans="1:8" ht="90" outlineLevel="1" x14ac:dyDescent="0.2">
      <c r="A51" s="32" t="s">
        <v>251</v>
      </c>
      <c r="B51" s="33" t="s">
        <v>27</v>
      </c>
      <c r="C51" s="43" t="s">
        <v>257</v>
      </c>
      <c r="D51" s="45" t="s">
        <v>258</v>
      </c>
      <c r="E51" s="32" t="s">
        <v>254</v>
      </c>
      <c r="F51" s="33" t="s">
        <v>21</v>
      </c>
      <c r="G51" s="34">
        <v>8264.52</v>
      </c>
      <c r="H51" s="34">
        <v>0</v>
      </c>
    </row>
    <row r="52" spans="1:8" ht="90" outlineLevel="1" x14ac:dyDescent="0.2">
      <c r="A52" s="32" t="s">
        <v>251</v>
      </c>
      <c r="B52" s="33" t="s">
        <v>27</v>
      </c>
      <c r="C52" s="43" t="s">
        <v>257</v>
      </c>
      <c r="D52" s="45" t="s">
        <v>258</v>
      </c>
      <c r="E52" s="32" t="s">
        <v>255</v>
      </c>
      <c r="F52" s="33" t="s">
        <v>23</v>
      </c>
      <c r="G52" s="34">
        <v>2435.48</v>
      </c>
      <c r="H52" s="34">
        <v>0</v>
      </c>
    </row>
    <row r="53" spans="1:8" ht="90" outlineLevel="1" x14ac:dyDescent="0.2">
      <c r="A53" s="32" t="s">
        <v>251</v>
      </c>
      <c r="B53" s="33" t="s">
        <v>27</v>
      </c>
      <c r="C53" s="43" t="s">
        <v>257</v>
      </c>
      <c r="D53" s="45" t="s">
        <v>258</v>
      </c>
      <c r="E53" s="32" t="s">
        <v>256</v>
      </c>
      <c r="F53" s="33" t="s">
        <v>159</v>
      </c>
      <c r="G53" s="34">
        <v>5300</v>
      </c>
      <c r="H53" s="34">
        <v>0</v>
      </c>
    </row>
    <row r="54" spans="1:8" ht="90" outlineLevel="1" x14ac:dyDescent="0.2">
      <c r="A54" s="15" t="s">
        <v>26</v>
      </c>
      <c r="B54" s="16" t="s">
        <v>27</v>
      </c>
      <c r="C54" s="17"/>
      <c r="D54" s="16"/>
      <c r="E54" s="17"/>
      <c r="F54" s="16"/>
      <c r="G54" s="18">
        <f>SUM(G29:G53)</f>
        <v>33451733.449999999</v>
      </c>
      <c r="H54" s="18">
        <f>SUM(H29:H53)</f>
        <v>32966984.91</v>
      </c>
    </row>
    <row r="55" spans="1:8" ht="22.5" outlineLevel="1" x14ac:dyDescent="0.2">
      <c r="A55" s="9" t="s">
        <v>177</v>
      </c>
      <c r="B55" s="10" t="s">
        <v>178</v>
      </c>
      <c r="C55" s="9" t="s">
        <v>179</v>
      </c>
      <c r="D55" s="10" t="s">
        <v>180</v>
      </c>
      <c r="E55" s="9" t="s">
        <v>199</v>
      </c>
      <c r="F55" s="10" t="s">
        <v>200</v>
      </c>
      <c r="G55" s="8">
        <v>50000</v>
      </c>
      <c r="H55" s="8">
        <v>0</v>
      </c>
    </row>
    <row r="56" spans="1:8" x14ac:dyDescent="0.2">
      <c r="A56" s="15" t="s">
        <v>177</v>
      </c>
      <c r="B56" s="16" t="s">
        <v>178</v>
      </c>
      <c r="C56" s="17"/>
      <c r="D56" s="16"/>
      <c r="E56" s="17"/>
      <c r="F56" s="16"/>
      <c r="G56" s="18">
        <v>50000</v>
      </c>
      <c r="H56" s="18">
        <v>0</v>
      </c>
    </row>
    <row r="57" spans="1:8" ht="22.5" outlineLevel="1" x14ac:dyDescent="0.2">
      <c r="A57" s="9" t="s">
        <v>43</v>
      </c>
      <c r="B57" s="10" t="s">
        <v>44</v>
      </c>
      <c r="C57" s="9" t="s">
        <v>356</v>
      </c>
      <c r="D57" s="10" t="s">
        <v>46</v>
      </c>
      <c r="E57" s="9" t="s">
        <v>24</v>
      </c>
      <c r="F57" s="10" t="s">
        <v>159</v>
      </c>
      <c r="G57" s="8">
        <v>110000</v>
      </c>
      <c r="H57" s="8">
        <v>25800</v>
      </c>
    </row>
    <row r="58" spans="1:8" ht="22.5" outlineLevel="1" x14ac:dyDescent="0.2">
      <c r="A58" s="9" t="s">
        <v>43</v>
      </c>
      <c r="B58" s="10" t="s">
        <v>44</v>
      </c>
      <c r="C58" s="9" t="s">
        <v>357</v>
      </c>
      <c r="D58" s="10" t="s">
        <v>45</v>
      </c>
      <c r="E58" s="9" t="s">
        <v>170</v>
      </c>
      <c r="F58" s="10" t="s">
        <v>171</v>
      </c>
      <c r="G58" s="8">
        <v>75000</v>
      </c>
      <c r="H58" s="8">
        <v>68964</v>
      </c>
    </row>
    <row r="59" spans="1:8" ht="45" outlineLevel="1" x14ac:dyDescent="0.2">
      <c r="A59" s="9" t="s">
        <v>43</v>
      </c>
      <c r="B59" s="10" t="s">
        <v>44</v>
      </c>
      <c r="C59" s="9" t="s">
        <v>358</v>
      </c>
      <c r="D59" s="10" t="s">
        <v>181</v>
      </c>
      <c r="E59" s="9" t="s">
        <v>48</v>
      </c>
      <c r="F59" s="10" t="s">
        <v>146</v>
      </c>
      <c r="G59" s="8">
        <v>5226547.93</v>
      </c>
      <c r="H59" s="8">
        <v>5172420.25</v>
      </c>
    </row>
    <row r="60" spans="1:8" ht="56.25" outlineLevel="1" x14ac:dyDescent="0.2">
      <c r="A60" s="9" t="s">
        <v>43</v>
      </c>
      <c r="B60" s="10" t="s">
        <v>44</v>
      </c>
      <c r="C60" s="9" t="s">
        <v>358</v>
      </c>
      <c r="D60" s="10" t="s">
        <v>181</v>
      </c>
      <c r="E60" s="9" t="s">
        <v>49</v>
      </c>
      <c r="F60" s="10" t="s">
        <v>147</v>
      </c>
      <c r="G60" s="8">
        <v>1552400</v>
      </c>
      <c r="H60" s="8">
        <v>1528020.9</v>
      </c>
    </row>
    <row r="61" spans="1:8" ht="45" outlineLevel="1" x14ac:dyDescent="0.2">
      <c r="A61" s="9" t="s">
        <v>43</v>
      </c>
      <c r="B61" s="10" t="s">
        <v>44</v>
      </c>
      <c r="C61" s="9" t="s">
        <v>358</v>
      </c>
      <c r="D61" s="10" t="s">
        <v>181</v>
      </c>
      <c r="E61" s="9" t="s">
        <v>24</v>
      </c>
      <c r="F61" s="10" t="s">
        <v>159</v>
      </c>
      <c r="G61" s="8">
        <v>3586300.99</v>
      </c>
      <c r="H61" s="8">
        <v>3475359.44</v>
      </c>
    </row>
    <row r="62" spans="1:8" ht="33.75" outlineLevel="1" x14ac:dyDescent="0.2">
      <c r="A62" s="9" t="s">
        <v>43</v>
      </c>
      <c r="B62" s="10" t="s">
        <v>44</v>
      </c>
      <c r="C62" s="9" t="s">
        <v>50</v>
      </c>
      <c r="D62" s="10" t="s">
        <v>47</v>
      </c>
      <c r="E62" s="9" t="s">
        <v>48</v>
      </c>
      <c r="F62" s="10" t="s">
        <v>146</v>
      </c>
      <c r="G62" s="8">
        <v>3432700</v>
      </c>
      <c r="H62" s="8">
        <v>3394876.55</v>
      </c>
    </row>
    <row r="63" spans="1:8" ht="56.25" outlineLevel="1" x14ac:dyDescent="0.2">
      <c r="A63" s="9" t="s">
        <v>43</v>
      </c>
      <c r="B63" s="10" t="s">
        <v>44</v>
      </c>
      <c r="C63" s="9" t="s">
        <v>50</v>
      </c>
      <c r="D63" s="10" t="s">
        <v>47</v>
      </c>
      <c r="E63" s="9" t="s">
        <v>49</v>
      </c>
      <c r="F63" s="10" t="s">
        <v>147</v>
      </c>
      <c r="G63" s="8">
        <v>1008000</v>
      </c>
      <c r="H63" s="8">
        <v>994078.19</v>
      </c>
    </row>
    <row r="64" spans="1:8" ht="33.75" outlineLevel="1" x14ac:dyDescent="0.2">
      <c r="A64" s="9" t="s">
        <v>43</v>
      </c>
      <c r="B64" s="10" t="s">
        <v>44</v>
      </c>
      <c r="C64" s="9" t="s">
        <v>50</v>
      </c>
      <c r="D64" s="10" t="s">
        <v>47</v>
      </c>
      <c r="E64" s="9" t="s">
        <v>24</v>
      </c>
      <c r="F64" s="10" t="s">
        <v>159</v>
      </c>
      <c r="G64" s="8">
        <v>642360.64</v>
      </c>
      <c r="H64" s="8">
        <v>623581.82999999996</v>
      </c>
    </row>
    <row r="65" spans="1:8" ht="33.75" outlineLevel="1" x14ac:dyDescent="0.2">
      <c r="A65" s="9" t="s">
        <v>43</v>
      </c>
      <c r="B65" s="10" t="s">
        <v>44</v>
      </c>
      <c r="C65" s="9" t="s">
        <v>50</v>
      </c>
      <c r="D65" s="10" t="s">
        <v>47</v>
      </c>
      <c r="E65" s="9" t="s">
        <v>220</v>
      </c>
      <c r="F65" s="10" t="s">
        <v>221</v>
      </c>
      <c r="G65" s="8">
        <v>918524.33</v>
      </c>
      <c r="H65" s="8">
        <v>804607.87</v>
      </c>
    </row>
    <row r="66" spans="1:8" ht="33.75" outlineLevel="1" x14ac:dyDescent="0.2">
      <c r="A66" s="9" t="s">
        <v>43</v>
      </c>
      <c r="B66" s="10" t="s">
        <v>44</v>
      </c>
      <c r="C66" s="9" t="s">
        <v>50</v>
      </c>
      <c r="D66" s="10" t="s">
        <v>47</v>
      </c>
      <c r="E66" s="9" t="s">
        <v>144</v>
      </c>
      <c r="F66" s="10" t="s">
        <v>145</v>
      </c>
      <c r="G66" s="8">
        <v>26164.28</v>
      </c>
      <c r="H66" s="8">
        <v>26164.28</v>
      </c>
    </row>
    <row r="67" spans="1:8" ht="22.5" outlineLevel="1" x14ac:dyDescent="0.2">
      <c r="A67" s="9" t="s">
        <v>43</v>
      </c>
      <c r="B67" s="10" t="s">
        <v>44</v>
      </c>
      <c r="C67" s="9" t="s">
        <v>51</v>
      </c>
      <c r="D67" s="10" t="s">
        <v>52</v>
      </c>
      <c r="E67" s="9" t="s">
        <v>24</v>
      </c>
      <c r="F67" s="10" t="s">
        <v>159</v>
      </c>
      <c r="G67" s="8">
        <v>240000</v>
      </c>
      <c r="H67" s="8">
        <v>221726</v>
      </c>
    </row>
    <row r="68" spans="1:8" ht="22.5" outlineLevel="1" x14ac:dyDescent="0.2">
      <c r="A68" s="9" t="s">
        <v>43</v>
      </c>
      <c r="B68" s="10" t="s">
        <v>44</v>
      </c>
      <c r="C68" s="9" t="s">
        <v>51</v>
      </c>
      <c r="D68" s="10" t="s">
        <v>52</v>
      </c>
      <c r="E68" s="9" t="s">
        <v>170</v>
      </c>
      <c r="F68" s="10" t="s">
        <v>171</v>
      </c>
      <c r="G68" s="8">
        <v>115000</v>
      </c>
      <c r="H68" s="8">
        <v>34500</v>
      </c>
    </row>
    <row r="69" spans="1:8" ht="22.5" outlineLevel="1" x14ac:dyDescent="0.2">
      <c r="A69" s="9" t="s">
        <v>43</v>
      </c>
      <c r="B69" s="10" t="s">
        <v>44</v>
      </c>
      <c r="C69" s="9" t="s">
        <v>231</v>
      </c>
      <c r="D69" s="10" t="s">
        <v>45</v>
      </c>
      <c r="E69" s="9" t="s">
        <v>256</v>
      </c>
      <c r="F69" s="10" t="s">
        <v>159</v>
      </c>
      <c r="G69" s="8">
        <v>9000</v>
      </c>
      <c r="H69" s="8">
        <v>9000</v>
      </c>
    </row>
    <row r="70" spans="1:8" ht="33.75" outlineLevel="1" x14ac:dyDescent="0.2">
      <c r="A70" s="9" t="s">
        <v>43</v>
      </c>
      <c r="B70" s="10" t="s">
        <v>44</v>
      </c>
      <c r="C70" s="9" t="s">
        <v>231</v>
      </c>
      <c r="D70" s="10" t="s">
        <v>45</v>
      </c>
      <c r="E70" s="9" t="s">
        <v>211</v>
      </c>
      <c r="F70" s="10" t="s">
        <v>212</v>
      </c>
      <c r="G70" s="8">
        <v>80900</v>
      </c>
      <c r="H70" s="8">
        <v>80900</v>
      </c>
    </row>
    <row r="71" spans="1:8" ht="33.75" outlineLevel="1" x14ac:dyDescent="0.2">
      <c r="A71" s="9" t="s">
        <v>43</v>
      </c>
      <c r="B71" s="10" t="s">
        <v>44</v>
      </c>
      <c r="C71" s="9" t="s">
        <v>53</v>
      </c>
      <c r="D71" s="10" t="s">
        <v>54</v>
      </c>
      <c r="E71" s="9" t="s">
        <v>20</v>
      </c>
      <c r="F71" s="10" t="s">
        <v>21</v>
      </c>
      <c r="G71" s="8">
        <v>850380.97</v>
      </c>
      <c r="H71" s="8">
        <v>850380.97</v>
      </c>
    </row>
    <row r="72" spans="1:8" ht="67.5" outlineLevel="1" x14ac:dyDescent="0.2">
      <c r="A72" s="9" t="s">
        <v>43</v>
      </c>
      <c r="B72" s="10" t="s">
        <v>44</v>
      </c>
      <c r="C72" s="9" t="s">
        <v>53</v>
      </c>
      <c r="D72" s="10" t="s">
        <v>54</v>
      </c>
      <c r="E72" s="9" t="s">
        <v>22</v>
      </c>
      <c r="F72" s="10" t="s">
        <v>23</v>
      </c>
      <c r="G72" s="8">
        <v>253119.03</v>
      </c>
      <c r="H72" s="8">
        <v>253119.03</v>
      </c>
    </row>
    <row r="73" spans="1:8" ht="22.5" outlineLevel="1" x14ac:dyDescent="0.2">
      <c r="A73" s="9" t="s">
        <v>43</v>
      </c>
      <c r="B73" s="10" t="s">
        <v>44</v>
      </c>
      <c r="C73" s="9" t="s">
        <v>53</v>
      </c>
      <c r="D73" s="10" t="s">
        <v>54</v>
      </c>
      <c r="E73" s="9" t="s">
        <v>24</v>
      </c>
      <c r="F73" s="10" t="s">
        <v>159</v>
      </c>
      <c r="G73" s="8">
        <v>6200</v>
      </c>
      <c r="H73" s="8">
        <v>6200</v>
      </c>
    </row>
    <row r="74" spans="1:8" ht="56.25" outlineLevel="1" x14ac:dyDescent="0.2">
      <c r="A74" s="9" t="s">
        <v>43</v>
      </c>
      <c r="B74" s="10" t="s">
        <v>44</v>
      </c>
      <c r="C74" s="9" t="s">
        <v>240</v>
      </c>
      <c r="D74" s="10" t="s">
        <v>241</v>
      </c>
      <c r="E74" s="9" t="s">
        <v>24</v>
      </c>
      <c r="F74" s="10" t="s">
        <v>159</v>
      </c>
      <c r="G74" s="8">
        <v>70000</v>
      </c>
      <c r="H74" s="8">
        <v>70000</v>
      </c>
    </row>
    <row r="75" spans="1:8" ht="33.75" outlineLevel="1" x14ac:dyDescent="0.2">
      <c r="A75" s="9" t="s">
        <v>43</v>
      </c>
      <c r="B75" s="10" t="s">
        <v>44</v>
      </c>
      <c r="C75" s="9" t="s">
        <v>55</v>
      </c>
      <c r="D75" s="10" t="s">
        <v>32</v>
      </c>
      <c r="E75" s="9" t="s">
        <v>33</v>
      </c>
      <c r="F75" s="10" t="s">
        <v>34</v>
      </c>
      <c r="G75" s="8">
        <v>235.72</v>
      </c>
      <c r="H75" s="8">
        <v>221</v>
      </c>
    </row>
    <row r="76" spans="1:8" ht="33.75" outlineLevel="1" x14ac:dyDescent="0.2">
      <c r="A76" s="9" t="s">
        <v>43</v>
      </c>
      <c r="B76" s="10" t="s">
        <v>44</v>
      </c>
      <c r="C76" s="9" t="s">
        <v>55</v>
      </c>
      <c r="D76" s="10" t="s">
        <v>32</v>
      </c>
      <c r="E76" s="9" t="s">
        <v>172</v>
      </c>
      <c r="F76" s="10" t="s">
        <v>173</v>
      </c>
      <c r="G76" s="8">
        <v>28951</v>
      </c>
      <c r="H76" s="8">
        <v>28951</v>
      </c>
    </row>
    <row r="77" spans="1:8" ht="22.5" outlineLevel="1" x14ac:dyDescent="0.2">
      <c r="A77" s="9" t="s">
        <v>43</v>
      </c>
      <c r="B77" s="10" t="s">
        <v>44</v>
      </c>
      <c r="C77" s="9" t="s">
        <v>160</v>
      </c>
      <c r="D77" s="10" t="s">
        <v>161</v>
      </c>
      <c r="E77" s="9" t="s">
        <v>24</v>
      </c>
      <c r="F77" s="10" t="s">
        <v>159</v>
      </c>
      <c r="G77" s="8">
        <v>865100</v>
      </c>
      <c r="H77" s="8">
        <v>677259.81</v>
      </c>
    </row>
    <row r="78" spans="1:8" ht="22.5" outlineLevel="1" x14ac:dyDescent="0.2">
      <c r="A78" s="9" t="s">
        <v>43</v>
      </c>
      <c r="B78" s="10" t="s">
        <v>44</v>
      </c>
      <c r="C78" s="9" t="s">
        <v>160</v>
      </c>
      <c r="D78" s="10" t="s">
        <v>161</v>
      </c>
      <c r="E78" s="9" t="s">
        <v>144</v>
      </c>
      <c r="F78" s="10" t="s">
        <v>145</v>
      </c>
      <c r="G78" s="8">
        <v>50000</v>
      </c>
      <c r="H78" s="8">
        <v>45555</v>
      </c>
    </row>
    <row r="79" spans="1:8" ht="33.75" outlineLevel="1" x14ac:dyDescent="0.2">
      <c r="A79" s="15" t="s">
        <v>43</v>
      </c>
      <c r="B79" s="16" t="s">
        <v>44</v>
      </c>
      <c r="C79" s="17"/>
      <c r="D79" s="16"/>
      <c r="E79" s="17"/>
      <c r="F79" s="16"/>
      <c r="G79" s="18">
        <f>SUM(G57:G78)</f>
        <v>19146884.890000001</v>
      </c>
      <c r="H79" s="18">
        <f>SUM(H57:H78)</f>
        <v>18391686.119999997</v>
      </c>
    </row>
    <row r="80" spans="1:8" ht="33.75" outlineLevel="1" x14ac:dyDescent="0.2">
      <c r="A80" s="9" t="s">
        <v>222</v>
      </c>
      <c r="B80" s="10" t="s">
        <v>223</v>
      </c>
      <c r="C80" s="9" t="s">
        <v>56</v>
      </c>
      <c r="D80" s="10" t="s">
        <v>57</v>
      </c>
      <c r="E80" s="9" t="s">
        <v>24</v>
      </c>
      <c r="F80" s="10" t="s">
        <v>159</v>
      </c>
      <c r="G80" s="8">
        <v>60000</v>
      </c>
      <c r="H80" s="8">
        <v>18975</v>
      </c>
    </row>
    <row r="81" spans="1:8" ht="22.5" x14ac:dyDescent="0.2">
      <c r="A81" s="15" t="s">
        <v>222</v>
      </c>
      <c r="B81" s="16" t="s">
        <v>223</v>
      </c>
      <c r="C81" s="17"/>
      <c r="D81" s="16"/>
      <c r="E81" s="17"/>
      <c r="F81" s="16"/>
      <c r="G81" s="18">
        <v>60000</v>
      </c>
      <c r="H81" s="18">
        <f>H80</f>
        <v>18975</v>
      </c>
    </row>
    <row r="82" spans="1:8" ht="78.75" outlineLevel="1" x14ac:dyDescent="0.2">
      <c r="A82" s="9" t="s">
        <v>224</v>
      </c>
      <c r="B82" s="10" t="s">
        <v>225</v>
      </c>
      <c r="C82" s="9" t="s">
        <v>226</v>
      </c>
      <c r="D82" s="10" t="s">
        <v>227</v>
      </c>
      <c r="E82" s="9" t="s">
        <v>24</v>
      </c>
      <c r="F82" s="10" t="s">
        <v>159</v>
      </c>
      <c r="G82" s="8">
        <v>68300</v>
      </c>
      <c r="H82" s="8">
        <v>66800</v>
      </c>
    </row>
    <row r="83" spans="1:8" ht="22.5" x14ac:dyDescent="0.2">
      <c r="A83" s="15" t="s">
        <v>224</v>
      </c>
      <c r="B83" s="16" t="s">
        <v>225</v>
      </c>
      <c r="C83" s="17"/>
      <c r="D83" s="16"/>
      <c r="E83" s="17"/>
      <c r="F83" s="16"/>
      <c r="G83" s="18">
        <v>68300</v>
      </c>
      <c r="H83" s="18">
        <f>H82</f>
        <v>66800</v>
      </c>
    </row>
    <row r="84" spans="1:8" ht="22.5" outlineLevel="1" x14ac:dyDescent="0.2">
      <c r="A84" s="9" t="s">
        <v>58</v>
      </c>
      <c r="B84" s="10" t="s">
        <v>59</v>
      </c>
      <c r="C84" s="9" t="s">
        <v>60</v>
      </c>
      <c r="D84" s="10" t="s">
        <v>61</v>
      </c>
      <c r="E84" s="9" t="s">
        <v>24</v>
      </c>
      <c r="F84" s="10" t="s">
        <v>159</v>
      </c>
      <c r="G84" s="8">
        <v>21773996.32</v>
      </c>
      <c r="H84" s="8">
        <v>0</v>
      </c>
    </row>
    <row r="85" spans="1:8" ht="22.5" x14ac:dyDescent="0.2">
      <c r="A85" s="15" t="s">
        <v>58</v>
      </c>
      <c r="B85" s="16" t="s">
        <v>59</v>
      </c>
      <c r="C85" s="17"/>
      <c r="D85" s="16"/>
      <c r="E85" s="17"/>
      <c r="F85" s="16"/>
      <c r="G85" s="18">
        <v>21773996.32</v>
      </c>
      <c r="H85" s="18">
        <f>H84</f>
        <v>0</v>
      </c>
    </row>
    <row r="86" spans="1:8" ht="22.5" outlineLevel="1" x14ac:dyDescent="0.2">
      <c r="A86" s="9" t="s">
        <v>162</v>
      </c>
      <c r="B86" s="10" t="s">
        <v>163</v>
      </c>
      <c r="C86" s="9" t="s">
        <v>164</v>
      </c>
      <c r="D86" s="10" t="s">
        <v>182</v>
      </c>
      <c r="E86" s="9" t="s">
        <v>24</v>
      </c>
      <c r="F86" s="10" t="s">
        <v>159</v>
      </c>
      <c r="G86" s="8">
        <v>9000</v>
      </c>
      <c r="H86" s="8">
        <v>9000</v>
      </c>
    </row>
    <row r="87" spans="1:8" x14ac:dyDescent="0.2">
      <c r="A87" s="15" t="s">
        <v>162</v>
      </c>
      <c r="B87" s="16" t="s">
        <v>163</v>
      </c>
      <c r="C87" s="17"/>
      <c r="D87" s="16"/>
      <c r="E87" s="17"/>
      <c r="F87" s="16"/>
      <c r="G87" s="18">
        <v>9000</v>
      </c>
      <c r="H87" s="18">
        <f>H86</f>
        <v>9000</v>
      </c>
    </row>
    <row r="88" spans="1:8" ht="33.75" outlineLevel="1" x14ac:dyDescent="0.2">
      <c r="A88" s="9" t="s">
        <v>62</v>
      </c>
      <c r="B88" s="10" t="s">
        <v>63</v>
      </c>
      <c r="C88" s="9" t="s">
        <v>64</v>
      </c>
      <c r="D88" s="10" t="s">
        <v>65</v>
      </c>
      <c r="E88" s="9" t="s">
        <v>24</v>
      </c>
      <c r="F88" s="10" t="s">
        <v>159</v>
      </c>
      <c r="G88" s="8">
        <v>60000</v>
      </c>
      <c r="H88" s="8">
        <v>12758.62</v>
      </c>
    </row>
    <row r="89" spans="1:8" ht="33.75" x14ac:dyDescent="0.2">
      <c r="A89" s="15" t="s">
        <v>62</v>
      </c>
      <c r="B89" s="16" t="s">
        <v>63</v>
      </c>
      <c r="C89" s="17"/>
      <c r="D89" s="16"/>
      <c r="E89" s="17"/>
      <c r="F89" s="16"/>
      <c r="G89" s="18">
        <v>60000</v>
      </c>
      <c r="H89" s="18">
        <f>H88</f>
        <v>12758.62</v>
      </c>
    </row>
    <row r="90" spans="1:8" ht="45" outlineLevel="1" x14ac:dyDescent="0.2">
      <c r="A90" s="9" t="s">
        <v>152</v>
      </c>
      <c r="B90" s="10" t="s">
        <v>148</v>
      </c>
      <c r="C90" s="9" t="s">
        <v>259</v>
      </c>
      <c r="D90" s="10" t="s">
        <v>183</v>
      </c>
      <c r="E90" s="9" t="s">
        <v>24</v>
      </c>
      <c r="F90" s="10" t="s">
        <v>159</v>
      </c>
      <c r="G90" s="8">
        <v>25000</v>
      </c>
      <c r="H90" s="8">
        <v>24710</v>
      </c>
    </row>
    <row r="91" spans="1:8" ht="45" outlineLevel="1" x14ac:dyDescent="0.2">
      <c r="A91" s="9" t="s">
        <v>152</v>
      </c>
      <c r="B91" s="10" t="s">
        <v>148</v>
      </c>
      <c r="C91" s="9" t="s">
        <v>149</v>
      </c>
      <c r="D91" s="10" t="s">
        <v>150</v>
      </c>
      <c r="E91" s="9" t="s">
        <v>24</v>
      </c>
      <c r="F91" s="10" t="s">
        <v>159</v>
      </c>
      <c r="G91" s="8">
        <v>56858</v>
      </c>
      <c r="H91" s="8">
        <v>10708</v>
      </c>
    </row>
    <row r="92" spans="1:8" ht="33.75" x14ac:dyDescent="0.2">
      <c r="A92" s="15" t="s">
        <v>152</v>
      </c>
      <c r="B92" s="16" t="s">
        <v>148</v>
      </c>
      <c r="C92" s="17"/>
      <c r="D92" s="16"/>
      <c r="E92" s="17"/>
      <c r="F92" s="16"/>
      <c r="G92" s="18">
        <f>SUM(G90:G91)</f>
        <v>81858</v>
      </c>
      <c r="H92" s="18">
        <f>H90+H91</f>
        <v>35418</v>
      </c>
    </row>
    <row r="93" spans="1:8" ht="22.5" outlineLevel="1" x14ac:dyDescent="0.2">
      <c r="A93" s="9" t="s">
        <v>66</v>
      </c>
      <c r="B93" s="10" t="s">
        <v>67</v>
      </c>
      <c r="C93" s="9" t="s">
        <v>68</v>
      </c>
      <c r="D93" s="10" t="s">
        <v>69</v>
      </c>
      <c r="E93" s="9" t="s">
        <v>70</v>
      </c>
      <c r="F93" s="10" t="s">
        <v>71</v>
      </c>
      <c r="G93" s="8">
        <v>1438000</v>
      </c>
      <c r="H93" s="8">
        <v>1423679.18</v>
      </c>
    </row>
    <row r="94" spans="1:8" x14ac:dyDescent="0.2">
      <c r="A94" s="15" t="s">
        <v>66</v>
      </c>
      <c r="B94" s="16" t="s">
        <v>67</v>
      </c>
      <c r="C94" s="17"/>
      <c r="D94" s="16"/>
      <c r="E94" s="17"/>
      <c r="F94" s="16"/>
      <c r="G94" s="18">
        <v>1438000</v>
      </c>
      <c r="H94" s="18">
        <f>H93</f>
        <v>1423679.18</v>
      </c>
    </row>
    <row r="95" spans="1:8" ht="33.75" outlineLevel="1" x14ac:dyDescent="0.2">
      <c r="A95" s="9" t="s">
        <v>72</v>
      </c>
      <c r="B95" s="10" t="s">
        <v>73</v>
      </c>
      <c r="C95" s="9" t="s">
        <v>74</v>
      </c>
      <c r="D95" s="10" t="s">
        <v>75</v>
      </c>
      <c r="E95" s="9" t="s">
        <v>175</v>
      </c>
      <c r="F95" s="10" t="s">
        <v>176</v>
      </c>
      <c r="G95" s="8">
        <v>82800</v>
      </c>
      <c r="H95" s="8">
        <v>75056.67</v>
      </c>
    </row>
    <row r="96" spans="1:8" ht="22.5" outlineLevel="1" x14ac:dyDescent="0.2">
      <c r="A96" s="9" t="s">
        <v>72</v>
      </c>
      <c r="B96" s="10" t="s">
        <v>73</v>
      </c>
      <c r="C96" s="9" t="s">
        <v>242</v>
      </c>
      <c r="D96" s="10" t="s">
        <v>243</v>
      </c>
      <c r="E96" s="9" t="s">
        <v>170</v>
      </c>
      <c r="F96" s="10" t="s">
        <v>171</v>
      </c>
      <c r="G96" s="8">
        <v>5090000</v>
      </c>
      <c r="H96" s="8">
        <v>5000000</v>
      </c>
    </row>
    <row r="97" spans="1:8" ht="22.5" x14ac:dyDescent="0.2">
      <c r="A97" s="15" t="s">
        <v>72</v>
      </c>
      <c r="B97" s="16" t="s">
        <v>73</v>
      </c>
      <c r="C97" s="17"/>
      <c r="D97" s="16"/>
      <c r="E97" s="17"/>
      <c r="F97" s="16"/>
      <c r="G97" s="18">
        <f>SUM(G95:G96)</f>
        <v>5172800</v>
      </c>
      <c r="H97" s="18">
        <f>H96+H95</f>
        <v>5075056.67</v>
      </c>
    </row>
    <row r="98" spans="1:8" ht="33.75" outlineLevel="1" x14ac:dyDescent="0.2">
      <c r="A98" s="9" t="s">
        <v>153</v>
      </c>
      <c r="B98" s="10" t="s">
        <v>151</v>
      </c>
      <c r="C98" s="9" t="s">
        <v>76</v>
      </c>
      <c r="D98" s="10" t="s">
        <v>77</v>
      </c>
      <c r="E98" s="9" t="s">
        <v>20</v>
      </c>
      <c r="F98" s="10" t="s">
        <v>21</v>
      </c>
      <c r="G98" s="8">
        <v>745267.44</v>
      </c>
      <c r="H98" s="8">
        <v>745267.44</v>
      </c>
    </row>
    <row r="99" spans="1:8" ht="67.5" outlineLevel="1" x14ac:dyDescent="0.2">
      <c r="A99" s="9" t="s">
        <v>153</v>
      </c>
      <c r="B99" s="10" t="s">
        <v>151</v>
      </c>
      <c r="C99" s="9" t="s">
        <v>76</v>
      </c>
      <c r="D99" s="10" t="s">
        <v>77</v>
      </c>
      <c r="E99" s="9" t="s">
        <v>22</v>
      </c>
      <c r="F99" s="10" t="s">
        <v>23</v>
      </c>
      <c r="G99" s="8">
        <v>221132.56</v>
      </c>
      <c r="H99" s="8">
        <v>221132.56</v>
      </c>
    </row>
    <row r="100" spans="1:8" ht="33.75" outlineLevel="1" x14ac:dyDescent="0.2">
      <c r="A100" s="9" t="s">
        <v>153</v>
      </c>
      <c r="B100" s="10" t="s">
        <v>151</v>
      </c>
      <c r="C100" s="9" t="s">
        <v>76</v>
      </c>
      <c r="D100" s="10" t="s">
        <v>77</v>
      </c>
      <c r="E100" s="9" t="s">
        <v>24</v>
      </c>
      <c r="F100" s="10" t="s">
        <v>159</v>
      </c>
      <c r="G100" s="8">
        <v>60254</v>
      </c>
      <c r="H100" s="8">
        <v>60254</v>
      </c>
    </row>
    <row r="101" spans="1:8" ht="22.5" x14ac:dyDescent="0.2">
      <c r="A101" s="15" t="s">
        <v>153</v>
      </c>
      <c r="B101" s="16" t="s">
        <v>151</v>
      </c>
      <c r="C101" s="17"/>
      <c r="D101" s="16"/>
      <c r="E101" s="17"/>
      <c r="F101" s="16"/>
      <c r="G101" s="18">
        <f>SUM(G98:G100)</f>
        <v>1026654</v>
      </c>
      <c r="H101" s="18">
        <f>SUM(H98:H100)</f>
        <v>1026654</v>
      </c>
    </row>
    <row r="102" spans="1:8" ht="67.5" outlineLevel="1" x14ac:dyDescent="0.2">
      <c r="A102" s="9" t="s">
        <v>81</v>
      </c>
      <c r="B102" s="10" t="s">
        <v>82</v>
      </c>
      <c r="C102" s="9" t="s">
        <v>83</v>
      </c>
      <c r="D102" s="10" t="s">
        <v>84</v>
      </c>
      <c r="E102" s="9" t="s">
        <v>85</v>
      </c>
      <c r="F102" s="10" t="s">
        <v>86</v>
      </c>
      <c r="G102" s="8">
        <v>820000</v>
      </c>
      <c r="H102" s="8">
        <v>820000</v>
      </c>
    </row>
    <row r="103" spans="1:8" ht="67.5" outlineLevel="1" x14ac:dyDescent="0.2">
      <c r="A103" s="9" t="s">
        <v>81</v>
      </c>
      <c r="B103" s="10" t="s">
        <v>82</v>
      </c>
      <c r="C103" s="9" t="s">
        <v>219</v>
      </c>
      <c r="D103" s="10" t="s">
        <v>201</v>
      </c>
      <c r="E103" s="9" t="s">
        <v>85</v>
      </c>
      <c r="F103" s="10" t="s">
        <v>86</v>
      </c>
      <c r="G103" s="8">
        <v>636100</v>
      </c>
      <c r="H103" s="8">
        <v>636100</v>
      </c>
    </row>
    <row r="104" spans="1:8" ht="22.5" x14ac:dyDescent="0.2">
      <c r="A104" s="15" t="s">
        <v>81</v>
      </c>
      <c r="B104" s="16" t="s">
        <v>82</v>
      </c>
      <c r="C104" s="17"/>
      <c r="D104" s="16"/>
      <c r="E104" s="17"/>
      <c r="F104" s="16"/>
      <c r="G104" s="18">
        <f>SUM(G102:G103)</f>
        <v>1456100</v>
      </c>
      <c r="H104" s="18">
        <f>SUM(H102:H103)</f>
        <v>1456100</v>
      </c>
    </row>
    <row r="105" spans="1:8" x14ac:dyDescent="0.2">
      <c r="A105" s="11" t="s">
        <v>25</v>
      </c>
      <c r="B105" s="12"/>
      <c r="C105" s="13"/>
      <c r="D105" s="12"/>
      <c r="E105" s="13"/>
      <c r="F105" s="12"/>
      <c r="G105" s="14">
        <f>G28+G54+G56+G79+G81+G83+G85+G87+G89+G92+G94+G97+G101+G104</f>
        <v>85430924.189999998</v>
      </c>
      <c r="H105" s="14">
        <f>H28+H54+H56+H79+H81+H83+H85+H87+H89+H92+H94+H97+H101+H104</f>
        <v>62118585.909999996</v>
      </c>
    </row>
    <row r="106" spans="1:8" ht="29.25" customHeight="1" x14ac:dyDescent="0.2">
      <c r="A106" s="58" t="s">
        <v>9</v>
      </c>
      <c r="B106" s="58"/>
      <c r="C106" s="58"/>
      <c r="D106" s="58"/>
      <c r="E106" s="58"/>
      <c r="F106" s="58"/>
      <c r="G106" s="28"/>
      <c r="H106" s="28"/>
    </row>
    <row r="107" spans="1:8" ht="33.75" outlineLevel="1" x14ac:dyDescent="0.2">
      <c r="A107" s="32" t="s">
        <v>87</v>
      </c>
      <c r="B107" s="33" t="s">
        <v>88</v>
      </c>
      <c r="C107" s="32" t="s">
        <v>89</v>
      </c>
      <c r="D107" s="33" t="s">
        <v>185</v>
      </c>
      <c r="E107" s="32" t="s">
        <v>24</v>
      </c>
      <c r="F107" s="33" t="s">
        <v>159</v>
      </c>
      <c r="G107" s="34">
        <v>7466974.2300000004</v>
      </c>
      <c r="H107" s="34">
        <v>0</v>
      </c>
    </row>
    <row r="108" spans="1:8" ht="33.75" outlineLevel="1" x14ac:dyDescent="0.2">
      <c r="A108" s="32" t="s">
        <v>87</v>
      </c>
      <c r="B108" s="33" t="s">
        <v>88</v>
      </c>
      <c r="C108" s="43" t="s">
        <v>260</v>
      </c>
      <c r="D108" s="45" t="s">
        <v>261</v>
      </c>
      <c r="E108" s="43" t="s">
        <v>24</v>
      </c>
      <c r="F108" s="45" t="s">
        <v>159</v>
      </c>
      <c r="G108" s="34">
        <v>120</v>
      </c>
      <c r="H108" s="34">
        <v>120</v>
      </c>
    </row>
    <row r="109" spans="1:8" ht="45" outlineLevel="1" x14ac:dyDescent="0.2">
      <c r="A109" s="32" t="s">
        <v>87</v>
      </c>
      <c r="B109" s="33" t="s">
        <v>88</v>
      </c>
      <c r="C109" s="32" t="s">
        <v>218</v>
      </c>
      <c r="D109" s="33" t="s">
        <v>184</v>
      </c>
      <c r="E109" s="32" t="s">
        <v>24</v>
      </c>
      <c r="F109" s="33" t="s">
        <v>159</v>
      </c>
      <c r="G109" s="34">
        <v>3030303</v>
      </c>
      <c r="H109" s="34">
        <v>2653441.66</v>
      </c>
    </row>
    <row r="110" spans="1:8" ht="45" outlineLevel="1" x14ac:dyDescent="0.2">
      <c r="A110" s="32" t="s">
        <v>87</v>
      </c>
      <c r="B110" s="33" t="s">
        <v>88</v>
      </c>
      <c r="C110" s="32" t="s">
        <v>213</v>
      </c>
      <c r="D110" s="33" t="s">
        <v>184</v>
      </c>
      <c r="E110" s="32" t="s">
        <v>202</v>
      </c>
      <c r="F110" s="33" t="s">
        <v>203</v>
      </c>
      <c r="G110" s="34">
        <v>8080808</v>
      </c>
      <c r="H110" s="34">
        <v>7926327.6600000001</v>
      </c>
    </row>
    <row r="111" spans="1:8" ht="22.5" x14ac:dyDescent="0.2">
      <c r="A111" s="40" t="s">
        <v>87</v>
      </c>
      <c r="B111" s="41" t="s">
        <v>88</v>
      </c>
      <c r="C111" s="40"/>
      <c r="D111" s="41"/>
      <c r="E111" s="40"/>
      <c r="F111" s="41"/>
      <c r="G111" s="42">
        <f>SUM(G107:G110)</f>
        <v>18578205.23</v>
      </c>
      <c r="H111" s="42">
        <f>SUM(H107:H110)</f>
        <v>10579889.32</v>
      </c>
    </row>
    <row r="112" spans="1:8" ht="45" x14ac:dyDescent="0.2">
      <c r="A112" s="43" t="s">
        <v>90</v>
      </c>
      <c r="B112" s="45" t="s">
        <v>91</v>
      </c>
      <c r="C112" s="43" t="s">
        <v>262</v>
      </c>
      <c r="D112" s="45" t="s">
        <v>263</v>
      </c>
      <c r="E112" s="47" t="s">
        <v>266</v>
      </c>
      <c r="F112" s="45" t="s">
        <v>267</v>
      </c>
      <c r="G112" s="48">
        <v>150000</v>
      </c>
      <c r="H112" s="48">
        <v>150000</v>
      </c>
    </row>
    <row r="113" spans="1:8" ht="56.25" x14ac:dyDescent="0.2">
      <c r="A113" s="43" t="s">
        <v>90</v>
      </c>
      <c r="B113" s="45" t="s">
        <v>91</v>
      </c>
      <c r="C113" s="43" t="s">
        <v>264</v>
      </c>
      <c r="D113" s="45" t="s">
        <v>265</v>
      </c>
      <c r="E113" s="47" t="s">
        <v>266</v>
      </c>
      <c r="F113" s="45" t="s">
        <v>267</v>
      </c>
      <c r="G113" s="48">
        <v>622752</v>
      </c>
      <c r="H113" s="48">
        <v>622751.94999999995</v>
      </c>
    </row>
    <row r="114" spans="1:8" ht="78.75" outlineLevel="1" x14ac:dyDescent="0.2">
      <c r="A114" s="32" t="s">
        <v>90</v>
      </c>
      <c r="B114" s="33" t="s">
        <v>91</v>
      </c>
      <c r="C114" s="32" t="s">
        <v>92</v>
      </c>
      <c r="D114" s="33" t="s">
        <v>186</v>
      </c>
      <c r="E114" s="32" t="s">
        <v>154</v>
      </c>
      <c r="F114" s="33" t="s">
        <v>155</v>
      </c>
      <c r="G114" s="48">
        <v>1037021.84</v>
      </c>
      <c r="H114" s="34">
        <v>1037021.84</v>
      </c>
    </row>
    <row r="115" spans="1:8" ht="78.75" outlineLevel="1" x14ac:dyDescent="0.2">
      <c r="A115" s="32" t="s">
        <v>90</v>
      </c>
      <c r="B115" s="33" t="s">
        <v>91</v>
      </c>
      <c r="C115" s="32" t="s">
        <v>93</v>
      </c>
      <c r="D115" s="33" t="s">
        <v>94</v>
      </c>
      <c r="E115" s="32" t="s">
        <v>154</v>
      </c>
      <c r="F115" s="33" t="s">
        <v>155</v>
      </c>
      <c r="G115" s="48">
        <v>8838000</v>
      </c>
      <c r="H115" s="34">
        <v>8836882.8100000005</v>
      </c>
    </row>
    <row r="116" spans="1:8" x14ac:dyDescent="0.2">
      <c r="A116" s="40" t="s">
        <v>90</v>
      </c>
      <c r="B116" s="41" t="s">
        <v>91</v>
      </c>
      <c r="C116" s="40"/>
      <c r="D116" s="41"/>
      <c r="E116" s="40"/>
      <c r="F116" s="41"/>
      <c r="G116" s="42">
        <f>SUM(G112:G115)</f>
        <v>10647773.84</v>
      </c>
      <c r="H116" s="42">
        <f>SUM(H112:H115)</f>
        <v>10646656.600000001</v>
      </c>
    </row>
    <row r="117" spans="1:8" ht="33.75" outlineLevel="1" x14ac:dyDescent="0.2">
      <c r="A117" s="32" t="s">
        <v>72</v>
      </c>
      <c r="B117" s="33" t="s">
        <v>73</v>
      </c>
      <c r="C117" s="32" t="s">
        <v>76</v>
      </c>
      <c r="D117" s="33" t="s">
        <v>77</v>
      </c>
      <c r="E117" s="32" t="s">
        <v>24</v>
      </c>
      <c r="F117" s="33" t="s">
        <v>159</v>
      </c>
      <c r="G117" s="34">
        <v>240000</v>
      </c>
      <c r="H117" s="34">
        <v>92349.61</v>
      </c>
    </row>
    <row r="118" spans="1:8" ht="45" outlineLevel="1" x14ac:dyDescent="0.2">
      <c r="A118" s="32" t="s">
        <v>72</v>
      </c>
      <c r="B118" s="33" t="s">
        <v>73</v>
      </c>
      <c r="C118" s="32" t="s">
        <v>76</v>
      </c>
      <c r="D118" s="33" t="s">
        <v>77</v>
      </c>
      <c r="E118" s="32" t="s">
        <v>95</v>
      </c>
      <c r="F118" s="33" t="s">
        <v>96</v>
      </c>
      <c r="G118" s="34">
        <v>7959146</v>
      </c>
      <c r="H118" s="34">
        <v>7835969.3899999997</v>
      </c>
    </row>
    <row r="119" spans="1:8" ht="22.5" x14ac:dyDescent="0.2">
      <c r="A119" s="40" t="s">
        <v>72</v>
      </c>
      <c r="B119" s="41" t="s">
        <v>73</v>
      </c>
      <c r="C119" s="40"/>
      <c r="D119" s="41"/>
      <c r="E119" s="40"/>
      <c r="F119" s="41"/>
      <c r="G119" s="42">
        <f>SUM(G117:G118)</f>
        <v>8199146</v>
      </c>
      <c r="H119" s="42">
        <f>SUM(H117:H118)</f>
        <v>7928319</v>
      </c>
    </row>
    <row r="120" spans="1:8" x14ac:dyDescent="0.2">
      <c r="A120" s="37" t="s">
        <v>25</v>
      </c>
      <c r="B120" s="38"/>
      <c r="C120" s="37"/>
      <c r="D120" s="38"/>
      <c r="E120" s="37"/>
      <c r="F120" s="38"/>
      <c r="G120" s="39">
        <f>G119+G116+G111</f>
        <v>37425125.07</v>
      </c>
      <c r="H120" s="39">
        <f>H119+H116+H111</f>
        <v>29154864.920000002</v>
      </c>
    </row>
    <row r="121" spans="1:8" ht="29.25" customHeight="1" x14ac:dyDescent="0.2">
      <c r="A121" s="57" t="s">
        <v>15</v>
      </c>
      <c r="B121" s="57"/>
      <c r="C121" s="57"/>
      <c r="D121" s="57"/>
      <c r="E121" s="57"/>
      <c r="F121" s="57"/>
      <c r="G121" s="46"/>
      <c r="H121" s="46"/>
    </row>
    <row r="122" spans="1:8" ht="33.75" outlineLevel="1" x14ac:dyDescent="0.2">
      <c r="A122" s="32" t="s">
        <v>156</v>
      </c>
      <c r="B122" s="33" t="s">
        <v>157</v>
      </c>
      <c r="C122" s="32" t="s">
        <v>359</v>
      </c>
      <c r="D122" s="33" t="s">
        <v>187</v>
      </c>
      <c r="E122" s="32" t="s">
        <v>48</v>
      </c>
      <c r="F122" s="33" t="s">
        <v>146</v>
      </c>
      <c r="G122" s="34">
        <v>4531930</v>
      </c>
      <c r="H122" s="34">
        <v>4517237.03</v>
      </c>
    </row>
    <row r="123" spans="1:8" ht="56.25" outlineLevel="1" x14ac:dyDescent="0.2">
      <c r="A123" s="32" t="s">
        <v>156</v>
      </c>
      <c r="B123" s="33" t="s">
        <v>157</v>
      </c>
      <c r="C123" s="32" t="s">
        <v>359</v>
      </c>
      <c r="D123" s="33" t="s">
        <v>187</v>
      </c>
      <c r="E123" s="32" t="s">
        <v>49</v>
      </c>
      <c r="F123" s="33" t="s">
        <v>147</v>
      </c>
      <c r="G123" s="34">
        <v>1452921.69</v>
      </c>
      <c r="H123" s="34">
        <v>1359804.85</v>
      </c>
    </row>
    <row r="124" spans="1:8" ht="33.75" outlineLevel="1" x14ac:dyDescent="0.2">
      <c r="A124" s="32" t="s">
        <v>156</v>
      </c>
      <c r="B124" s="33" t="s">
        <v>157</v>
      </c>
      <c r="C124" s="32" t="s">
        <v>359</v>
      </c>
      <c r="D124" s="33" t="s">
        <v>187</v>
      </c>
      <c r="E124" s="32" t="s">
        <v>24</v>
      </c>
      <c r="F124" s="33" t="s">
        <v>159</v>
      </c>
      <c r="G124" s="34">
        <v>380600</v>
      </c>
      <c r="H124" s="34">
        <v>280312.05</v>
      </c>
    </row>
    <row r="125" spans="1:8" ht="33.75" outlineLevel="1" x14ac:dyDescent="0.2">
      <c r="A125" s="32" t="s">
        <v>156</v>
      </c>
      <c r="B125" s="33" t="s">
        <v>157</v>
      </c>
      <c r="C125" s="32" t="s">
        <v>359</v>
      </c>
      <c r="D125" s="33" t="s">
        <v>187</v>
      </c>
      <c r="E125" s="32" t="s">
        <v>220</v>
      </c>
      <c r="F125" s="33" t="s">
        <v>221</v>
      </c>
      <c r="G125" s="34">
        <v>162800</v>
      </c>
      <c r="H125" s="34">
        <v>154930.09</v>
      </c>
    </row>
    <row r="126" spans="1:8" ht="33.75" outlineLevel="1" x14ac:dyDescent="0.2">
      <c r="A126" s="32" t="s">
        <v>156</v>
      </c>
      <c r="B126" s="33" t="s">
        <v>157</v>
      </c>
      <c r="C126" s="32" t="s">
        <v>359</v>
      </c>
      <c r="D126" s="33" t="s">
        <v>187</v>
      </c>
      <c r="E126" s="32" t="s">
        <v>144</v>
      </c>
      <c r="F126" s="33" t="s">
        <v>145</v>
      </c>
      <c r="G126" s="34">
        <v>5600</v>
      </c>
      <c r="H126" s="34">
        <v>134.66999999999999</v>
      </c>
    </row>
    <row r="127" spans="1:8" ht="33.75" outlineLevel="1" x14ac:dyDescent="0.2">
      <c r="A127" s="32" t="s">
        <v>156</v>
      </c>
      <c r="B127" s="33" t="s">
        <v>157</v>
      </c>
      <c r="C127" s="32" t="s">
        <v>268</v>
      </c>
      <c r="D127" s="33" t="s">
        <v>32</v>
      </c>
      <c r="E127" s="32" t="s">
        <v>269</v>
      </c>
      <c r="F127" s="33" t="s">
        <v>34</v>
      </c>
      <c r="G127" s="34">
        <v>13600</v>
      </c>
      <c r="H127" s="34">
        <v>0</v>
      </c>
    </row>
    <row r="128" spans="1:8" ht="22.5" x14ac:dyDescent="0.2">
      <c r="A128" s="40" t="s">
        <v>156</v>
      </c>
      <c r="B128" s="41" t="s">
        <v>157</v>
      </c>
      <c r="C128" s="40"/>
      <c r="D128" s="41"/>
      <c r="E128" s="40"/>
      <c r="F128" s="41"/>
      <c r="G128" s="42">
        <f>SUM(G122:G127)</f>
        <v>6547451.6899999995</v>
      </c>
      <c r="H128" s="42">
        <f>SUM(H122:H127)</f>
        <v>6312418.6900000004</v>
      </c>
    </row>
    <row r="129" spans="1:8" ht="45" outlineLevel="1" x14ac:dyDescent="0.2">
      <c r="A129" s="32" t="s">
        <v>152</v>
      </c>
      <c r="B129" s="33" t="s">
        <v>148</v>
      </c>
      <c r="C129" s="32" t="s">
        <v>149</v>
      </c>
      <c r="D129" s="33" t="s">
        <v>150</v>
      </c>
      <c r="E129" s="32" t="s">
        <v>24</v>
      </c>
      <c r="F129" s="33" t="s">
        <v>159</v>
      </c>
      <c r="G129" s="34">
        <v>1500</v>
      </c>
      <c r="H129" s="34">
        <v>1300</v>
      </c>
    </row>
    <row r="130" spans="1:8" ht="33.75" x14ac:dyDescent="0.2">
      <c r="A130" s="40" t="s">
        <v>152</v>
      </c>
      <c r="B130" s="41" t="s">
        <v>148</v>
      </c>
      <c r="C130" s="40"/>
      <c r="D130" s="41"/>
      <c r="E130" s="40"/>
      <c r="F130" s="41"/>
      <c r="G130" s="42">
        <f>SUM(G129)</f>
        <v>1500</v>
      </c>
      <c r="H130" s="42">
        <f>H129</f>
        <v>1300</v>
      </c>
    </row>
    <row r="131" spans="1:8" ht="22.5" outlineLevel="1" x14ac:dyDescent="0.2">
      <c r="A131" s="32" t="s">
        <v>99</v>
      </c>
      <c r="B131" s="33" t="s">
        <v>158</v>
      </c>
      <c r="C131" s="32" t="s">
        <v>270</v>
      </c>
      <c r="D131" s="33" t="s">
        <v>204</v>
      </c>
      <c r="E131" s="32" t="s">
        <v>205</v>
      </c>
      <c r="F131" s="33" t="s">
        <v>206</v>
      </c>
      <c r="G131" s="34">
        <v>27000</v>
      </c>
      <c r="H131" s="34">
        <v>27000</v>
      </c>
    </row>
    <row r="132" spans="1:8" ht="22.5" outlineLevel="1" x14ac:dyDescent="0.2">
      <c r="A132" s="32" t="s">
        <v>99</v>
      </c>
      <c r="B132" s="33" t="s">
        <v>158</v>
      </c>
      <c r="C132" s="32" t="s">
        <v>271</v>
      </c>
      <c r="D132" s="33" t="s">
        <v>204</v>
      </c>
      <c r="E132" s="32" t="s">
        <v>205</v>
      </c>
      <c r="F132" s="33" t="s">
        <v>206</v>
      </c>
      <c r="G132" s="34">
        <v>100000</v>
      </c>
      <c r="H132" s="34">
        <v>99890.34</v>
      </c>
    </row>
    <row r="133" spans="1:8" ht="22.5" outlineLevel="1" x14ac:dyDescent="0.2">
      <c r="A133" s="32" t="s">
        <v>99</v>
      </c>
      <c r="B133" s="33" t="s">
        <v>158</v>
      </c>
      <c r="C133" s="32" t="s">
        <v>273</v>
      </c>
      <c r="D133" s="33" t="s">
        <v>204</v>
      </c>
      <c r="E133" s="32" t="s">
        <v>205</v>
      </c>
      <c r="F133" s="33" t="s">
        <v>206</v>
      </c>
      <c r="G133" s="34">
        <v>69000</v>
      </c>
      <c r="H133" s="34">
        <v>69000</v>
      </c>
    </row>
    <row r="134" spans="1:8" ht="22.5" outlineLevel="1" x14ac:dyDescent="0.2">
      <c r="A134" s="32" t="s">
        <v>99</v>
      </c>
      <c r="B134" s="33" t="s">
        <v>158</v>
      </c>
      <c r="C134" s="32" t="s">
        <v>272</v>
      </c>
      <c r="D134" s="33" t="s">
        <v>204</v>
      </c>
      <c r="E134" s="32" t="s">
        <v>205</v>
      </c>
      <c r="F134" s="33" t="s">
        <v>206</v>
      </c>
      <c r="G134" s="34">
        <v>80000</v>
      </c>
      <c r="H134" s="34">
        <v>80000</v>
      </c>
    </row>
    <row r="135" spans="1:8" x14ac:dyDescent="0.2">
      <c r="A135" s="40" t="s">
        <v>99</v>
      </c>
      <c r="B135" s="41" t="s">
        <v>158</v>
      </c>
      <c r="C135" s="40"/>
      <c r="D135" s="41"/>
      <c r="E135" s="40"/>
      <c r="F135" s="41"/>
      <c r="G135" s="42">
        <f>SUM(G131:G134)</f>
        <v>276000</v>
      </c>
      <c r="H135" s="42">
        <f>SUM(H131:H134)</f>
        <v>275890.33999999997</v>
      </c>
    </row>
    <row r="136" spans="1:8" ht="45" x14ac:dyDescent="0.2">
      <c r="A136" s="43" t="s">
        <v>113</v>
      </c>
      <c r="B136" s="45" t="s">
        <v>114</v>
      </c>
      <c r="C136" s="43" t="s">
        <v>288</v>
      </c>
      <c r="D136" s="45" t="s">
        <v>289</v>
      </c>
      <c r="E136" s="43" t="s">
        <v>95</v>
      </c>
      <c r="F136" s="45" t="s">
        <v>96</v>
      </c>
      <c r="G136" s="48">
        <v>36000</v>
      </c>
      <c r="H136" s="48">
        <v>36000</v>
      </c>
    </row>
    <row r="137" spans="1:8" x14ac:dyDescent="0.2">
      <c r="A137" s="40" t="s">
        <v>287</v>
      </c>
      <c r="B137" s="41"/>
      <c r="C137" s="40"/>
      <c r="D137" s="41"/>
      <c r="E137" s="40"/>
      <c r="F137" s="41"/>
      <c r="G137" s="42">
        <v>36000</v>
      </c>
      <c r="H137" s="42">
        <v>36000</v>
      </c>
    </row>
    <row r="138" spans="1:8" ht="22.5" outlineLevel="1" x14ac:dyDescent="0.2">
      <c r="A138" s="32" t="s">
        <v>100</v>
      </c>
      <c r="B138" s="33" t="s">
        <v>101</v>
      </c>
      <c r="C138" s="32" t="s">
        <v>274</v>
      </c>
      <c r="D138" s="33" t="s">
        <v>102</v>
      </c>
      <c r="E138" s="32" t="s">
        <v>24</v>
      </c>
      <c r="F138" s="33" t="s">
        <v>159</v>
      </c>
      <c r="G138" s="34">
        <v>10000</v>
      </c>
      <c r="H138" s="34">
        <v>10000</v>
      </c>
    </row>
    <row r="139" spans="1:8" ht="22.5" outlineLevel="1" x14ac:dyDescent="0.2">
      <c r="A139" s="32" t="s">
        <v>100</v>
      </c>
      <c r="B139" s="33" t="s">
        <v>101</v>
      </c>
      <c r="C139" s="32" t="s">
        <v>275</v>
      </c>
      <c r="D139" s="33" t="s">
        <v>102</v>
      </c>
      <c r="E139" s="32" t="s">
        <v>24</v>
      </c>
      <c r="F139" s="33" t="s">
        <v>159</v>
      </c>
      <c r="G139" s="34">
        <v>15000</v>
      </c>
      <c r="H139" s="34">
        <v>15000</v>
      </c>
    </row>
    <row r="140" spans="1:8" ht="22.5" outlineLevel="1" x14ac:dyDescent="0.2">
      <c r="A140" s="32" t="s">
        <v>100</v>
      </c>
      <c r="B140" s="33" t="s">
        <v>101</v>
      </c>
      <c r="C140" s="32" t="s">
        <v>273</v>
      </c>
      <c r="D140" s="33" t="s">
        <v>204</v>
      </c>
      <c r="E140" s="32" t="s">
        <v>205</v>
      </c>
      <c r="F140" s="33" t="s">
        <v>206</v>
      </c>
      <c r="G140" s="34">
        <v>13500</v>
      </c>
      <c r="H140" s="34">
        <v>13500</v>
      </c>
    </row>
    <row r="141" spans="1:8" ht="22.5" outlineLevel="1" x14ac:dyDescent="0.2">
      <c r="A141" s="32" t="s">
        <v>100</v>
      </c>
      <c r="B141" s="33" t="s">
        <v>101</v>
      </c>
      <c r="C141" s="32" t="s">
        <v>276</v>
      </c>
      <c r="D141" s="33" t="s">
        <v>188</v>
      </c>
      <c r="E141" s="32" t="s">
        <v>48</v>
      </c>
      <c r="F141" s="33" t="s">
        <v>146</v>
      </c>
      <c r="G141" s="34">
        <v>603200</v>
      </c>
      <c r="H141" s="34">
        <v>590346.72</v>
      </c>
    </row>
    <row r="142" spans="1:8" ht="56.25" outlineLevel="1" x14ac:dyDescent="0.2">
      <c r="A142" s="32" t="s">
        <v>100</v>
      </c>
      <c r="B142" s="33" t="s">
        <v>101</v>
      </c>
      <c r="C142" s="32" t="s">
        <v>276</v>
      </c>
      <c r="D142" s="33" t="s">
        <v>188</v>
      </c>
      <c r="E142" s="32" t="s">
        <v>49</v>
      </c>
      <c r="F142" s="33" t="s">
        <v>147</v>
      </c>
      <c r="G142" s="34">
        <v>185100</v>
      </c>
      <c r="H142" s="34">
        <v>177174.38</v>
      </c>
    </row>
    <row r="143" spans="1:8" ht="45" outlineLevel="1" x14ac:dyDescent="0.2">
      <c r="A143" s="32" t="s">
        <v>100</v>
      </c>
      <c r="B143" s="33" t="s">
        <v>101</v>
      </c>
      <c r="C143" s="32" t="s">
        <v>276</v>
      </c>
      <c r="D143" s="33" t="s">
        <v>188</v>
      </c>
      <c r="E143" s="32" t="s">
        <v>266</v>
      </c>
      <c r="F143" s="45" t="s">
        <v>267</v>
      </c>
      <c r="G143" s="34">
        <v>537110</v>
      </c>
      <c r="H143" s="34">
        <v>537110</v>
      </c>
    </row>
    <row r="144" spans="1:8" ht="22.5" outlineLevel="1" x14ac:dyDescent="0.2">
      <c r="A144" s="32" t="s">
        <v>100</v>
      </c>
      <c r="B144" s="33" t="s">
        <v>101</v>
      </c>
      <c r="C144" s="32" t="s">
        <v>276</v>
      </c>
      <c r="D144" s="33" t="s">
        <v>188</v>
      </c>
      <c r="E144" s="32" t="s">
        <v>24</v>
      </c>
      <c r="F144" s="33" t="s">
        <v>159</v>
      </c>
      <c r="G144" s="34">
        <v>261918</v>
      </c>
      <c r="H144" s="34">
        <v>225723.24</v>
      </c>
    </row>
    <row r="145" spans="1:8" ht="22.5" outlineLevel="1" x14ac:dyDescent="0.2">
      <c r="A145" s="32" t="s">
        <v>100</v>
      </c>
      <c r="B145" s="33" t="s">
        <v>101</v>
      </c>
      <c r="C145" s="32" t="s">
        <v>276</v>
      </c>
      <c r="D145" s="33" t="s">
        <v>188</v>
      </c>
      <c r="E145" s="32" t="s">
        <v>220</v>
      </c>
      <c r="F145" s="33" t="s">
        <v>221</v>
      </c>
      <c r="G145" s="34">
        <v>143772</v>
      </c>
      <c r="H145" s="34">
        <v>113180.94</v>
      </c>
    </row>
    <row r="146" spans="1:8" ht="22.5" outlineLevel="1" x14ac:dyDescent="0.2">
      <c r="A146" s="32" t="s">
        <v>100</v>
      </c>
      <c r="B146" s="33" t="s">
        <v>101</v>
      </c>
      <c r="C146" s="32" t="s">
        <v>276</v>
      </c>
      <c r="D146" s="33" t="s">
        <v>188</v>
      </c>
      <c r="E146" s="32" t="s">
        <v>144</v>
      </c>
      <c r="F146" s="33" t="s">
        <v>145</v>
      </c>
      <c r="G146" s="34">
        <v>3350</v>
      </c>
      <c r="H146" s="34">
        <v>0.38</v>
      </c>
    </row>
    <row r="147" spans="1:8" ht="22.5" outlineLevel="1" x14ac:dyDescent="0.2">
      <c r="A147" s="32" t="s">
        <v>100</v>
      </c>
      <c r="B147" s="33" t="s">
        <v>101</v>
      </c>
      <c r="C147" s="32" t="s">
        <v>277</v>
      </c>
      <c r="D147" s="33" t="s">
        <v>189</v>
      </c>
      <c r="E147" s="32" t="s">
        <v>48</v>
      </c>
      <c r="F147" s="33" t="s">
        <v>146</v>
      </c>
      <c r="G147" s="34">
        <v>772544</v>
      </c>
      <c r="H147" s="34">
        <v>740160.25</v>
      </c>
    </row>
    <row r="148" spans="1:8" ht="56.25" outlineLevel="1" x14ac:dyDescent="0.2">
      <c r="A148" s="32" t="s">
        <v>100</v>
      </c>
      <c r="B148" s="33" t="s">
        <v>101</v>
      </c>
      <c r="C148" s="32" t="s">
        <v>277</v>
      </c>
      <c r="D148" s="33" t="s">
        <v>189</v>
      </c>
      <c r="E148" s="32" t="s">
        <v>49</v>
      </c>
      <c r="F148" s="33" t="s">
        <v>147</v>
      </c>
      <c r="G148" s="34">
        <v>251900</v>
      </c>
      <c r="H148" s="34">
        <v>223043.11</v>
      </c>
    </row>
    <row r="149" spans="1:8" ht="22.5" outlineLevel="1" x14ac:dyDescent="0.2">
      <c r="A149" s="32" t="s">
        <v>100</v>
      </c>
      <c r="B149" s="33" t="s">
        <v>101</v>
      </c>
      <c r="C149" s="32" t="s">
        <v>277</v>
      </c>
      <c r="D149" s="33" t="s">
        <v>189</v>
      </c>
      <c r="E149" s="32" t="s">
        <v>24</v>
      </c>
      <c r="F149" s="33" t="s">
        <v>159</v>
      </c>
      <c r="G149" s="34">
        <v>395826</v>
      </c>
      <c r="H149" s="34">
        <v>366331.39</v>
      </c>
    </row>
    <row r="150" spans="1:8" ht="22.5" outlineLevel="1" x14ac:dyDescent="0.2">
      <c r="A150" s="32" t="s">
        <v>100</v>
      </c>
      <c r="B150" s="33" t="s">
        <v>101</v>
      </c>
      <c r="C150" s="32" t="s">
        <v>277</v>
      </c>
      <c r="D150" s="33" t="s">
        <v>189</v>
      </c>
      <c r="E150" s="32" t="s">
        <v>220</v>
      </c>
      <c r="F150" s="33" t="s">
        <v>221</v>
      </c>
      <c r="G150" s="34">
        <v>225600</v>
      </c>
      <c r="H150" s="34">
        <v>199998.63</v>
      </c>
    </row>
    <row r="151" spans="1:8" ht="22.5" outlineLevel="1" x14ac:dyDescent="0.2">
      <c r="A151" s="32" t="s">
        <v>100</v>
      </c>
      <c r="B151" s="33" t="s">
        <v>101</v>
      </c>
      <c r="C151" s="32" t="s">
        <v>277</v>
      </c>
      <c r="D151" s="33" t="s">
        <v>189</v>
      </c>
      <c r="E151" s="32" t="s">
        <v>144</v>
      </c>
      <c r="F151" s="33" t="s">
        <v>145</v>
      </c>
      <c r="G151" s="34">
        <v>2650</v>
      </c>
      <c r="H151" s="34">
        <v>500.55</v>
      </c>
    </row>
    <row r="152" spans="1:8" ht="22.5" outlineLevel="1" x14ac:dyDescent="0.2">
      <c r="A152" s="32" t="s">
        <v>100</v>
      </c>
      <c r="B152" s="33" t="s">
        <v>101</v>
      </c>
      <c r="C152" s="32" t="s">
        <v>278</v>
      </c>
      <c r="D152" s="33" t="s">
        <v>190</v>
      </c>
      <c r="E152" s="32" t="s">
        <v>48</v>
      </c>
      <c r="F152" s="33" t="s">
        <v>146</v>
      </c>
      <c r="G152" s="34">
        <v>1554993</v>
      </c>
      <c r="H152" s="34">
        <v>1522057.41</v>
      </c>
    </row>
    <row r="153" spans="1:8" ht="56.25" outlineLevel="1" x14ac:dyDescent="0.2">
      <c r="A153" s="32" t="s">
        <v>100</v>
      </c>
      <c r="B153" s="33" t="s">
        <v>101</v>
      </c>
      <c r="C153" s="32" t="s">
        <v>278</v>
      </c>
      <c r="D153" s="33" t="s">
        <v>190</v>
      </c>
      <c r="E153" s="32" t="s">
        <v>49</v>
      </c>
      <c r="F153" s="33" t="s">
        <v>147</v>
      </c>
      <c r="G153" s="34">
        <v>476305</v>
      </c>
      <c r="H153" s="34">
        <v>457736.52</v>
      </c>
    </row>
    <row r="154" spans="1:8" ht="22.5" outlineLevel="1" x14ac:dyDescent="0.2">
      <c r="A154" s="32" t="s">
        <v>100</v>
      </c>
      <c r="B154" s="33" t="s">
        <v>101</v>
      </c>
      <c r="C154" s="32" t="s">
        <v>278</v>
      </c>
      <c r="D154" s="33" t="s">
        <v>190</v>
      </c>
      <c r="E154" s="32" t="s">
        <v>24</v>
      </c>
      <c r="F154" s="33" t="s">
        <v>159</v>
      </c>
      <c r="G154" s="34">
        <v>1223802</v>
      </c>
      <c r="H154" s="34">
        <v>1196085.08</v>
      </c>
    </row>
    <row r="155" spans="1:8" ht="22.5" outlineLevel="1" x14ac:dyDescent="0.2">
      <c r="A155" s="32" t="s">
        <v>100</v>
      </c>
      <c r="B155" s="33" t="s">
        <v>101</v>
      </c>
      <c r="C155" s="32" t="s">
        <v>278</v>
      </c>
      <c r="D155" s="33" t="s">
        <v>190</v>
      </c>
      <c r="E155" s="32" t="s">
        <v>220</v>
      </c>
      <c r="F155" s="33" t="s">
        <v>221</v>
      </c>
      <c r="G155" s="34">
        <v>256200</v>
      </c>
      <c r="H155" s="34">
        <v>223311.34</v>
      </c>
    </row>
    <row r="156" spans="1:8" ht="22.5" outlineLevel="1" x14ac:dyDescent="0.2">
      <c r="A156" s="32" t="s">
        <v>100</v>
      </c>
      <c r="B156" s="33" t="s">
        <v>101</v>
      </c>
      <c r="C156" s="32" t="s">
        <v>279</v>
      </c>
      <c r="D156" s="33" t="s">
        <v>102</v>
      </c>
      <c r="E156" s="32" t="s">
        <v>24</v>
      </c>
      <c r="F156" s="33" t="s">
        <v>159</v>
      </c>
      <c r="G156" s="34">
        <v>458840.72</v>
      </c>
      <c r="H156" s="34">
        <v>455821.1</v>
      </c>
    </row>
    <row r="157" spans="1:8" ht="67.5" outlineLevel="1" x14ac:dyDescent="0.2">
      <c r="A157" s="32" t="s">
        <v>100</v>
      </c>
      <c r="B157" s="33" t="s">
        <v>101</v>
      </c>
      <c r="C157" s="32" t="s">
        <v>280</v>
      </c>
      <c r="D157" s="33" t="s">
        <v>204</v>
      </c>
      <c r="E157" s="32" t="s">
        <v>207</v>
      </c>
      <c r="F157" s="33" t="s">
        <v>208</v>
      </c>
      <c r="G157" s="34">
        <v>7314611.5</v>
      </c>
      <c r="H157" s="34">
        <v>6158337.5800000001</v>
      </c>
    </row>
    <row r="158" spans="1:8" ht="33.75" outlineLevel="1" x14ac:dyDescent="0.2">
      <c r="A158" s="32" t="s">
        <v>100</v>
      </c>
      <c r="B158" s="33" t="s">
        <v>101</v>
      </c>
      <c r="C158" s="32" t="s">
        <v>281</v>
      </c>
      <c r="D158" s="33" t="s">
        <v>32</v>
      </c>
      <c r="E158" s="32" t="s">
        <v>33</v>
      </c>
      <c r="F158" s="33" t="s">
        <v>34</v>
      </c>
      <c r="G158" s="34">
        <v>4900</v>
      </c>
      <c r="H158" s="34">
        <v>2259</v>
      </c>
    </row>
    <row r="159" spans="1:8" ht="33.75" outlineLevel="1" x14ac:dyDescent="0.2">
      <c r="A159" s="32" t="s">
        <v>100</v>
      </c>
      <c r="B159" s="33" t="s">
        <v>101</v>
      </c>
      <c r="C159" s="32" t="s">
        <v>281</v>
      </c>
      <c r="D159" s="33" t="s">
        <v>32</v>
      </c>
      <c r="E159" s="32" t="s">
        <v>172</v>
      </c>
      <c r="F159" s="33" t="s">
        <v>173</v>
      </c>
      <c r="G159" s="34">
        <v>700</v>
      </c>
      <c r="H159" s="34">
        <v>675</v>
      </c>
    </row>
    <row r="160" spans="1:8" ht="22.5" outlineLevel="1" x14ac:dyDescent="0.2">
      <c r="A160" s="32" t="s">
        <v>100</v>
      </c>
      <c r="B160" s="33" t="s">
        <v>101</v>
      </c>
      <c r="C160" s="32" t="s">
        <v>282</v>
      </c>
      <c r="D160" s="33" t="s">
        <v>283</v>
      </c>
      <c r="E160" s="32" t="s">
        <v>24</v>
      </c>
      <c r="F160" s="33" t="s">
        <v>159</v>
      </c>
      <c r="G160" s="34">
        <v>1785193.67</v>
      </c>
      <c r="H160" s="34">
        <v>1785193.67</v>
      </c>
    </row>
    <row r="161" spans="1:8" ht="22.5" x14ac:dyDescent="0.2">
      <c r="A161" s="32" t="s">
        <v>100</v>
      </c>
      <c r="B161" s="33" t="s">
        <v>101</v>
      </c>
      <c r="C161" s="32" t="s">
        <v>284</v>
      </c>
      <c r="D161" s="33" t="s">
        <v>204</v>
      </c>
      <c r="E161" s="32" t="s">
        <v>205</v>
      </c>
      <c r="F161" s="33" t="s">
        <v>206</v>
      </c>
      <c r="G161" s="34">
        <v>75000</v>
      </c>
      <c r="H161" s="34">
        <v>75000</v>
      </c>
    </row>
    <row r="162" spans="1:8" outlineLevel="1" x14ac:dyDescent="0.2">
      <c r="A162" s="40" t="s">
        <v>100</v>
      </c>
      <c r="B162" s="41" t="s">
        <v>101</v>
      </c>
      <c r="C162" s="40"/>
      <c r="D162" s="41"/>
      <c r="E162" s="40"/>
      <c r="F162" s="41"/>
      <c r="G162" s="42">
        <f>SUM(G138:G161)</f>
        <v>16572015.889999999</v>
      </c>
      <c r="H162" s="42">
        <f>SUM(H138:H161)</f>
        <v>15088546.289999999</v>
      </c>
    </row>
    <row r="163" spans="1:8" ht="22.5" outlineLevel="1" x14ac:dyDescent="0.2">
      <c r="A163" s="32" t="s">
        <v>103</v>
      </c>
      <c r="B163" s="33" t="s">
        <v>104</v>
      </c>
      <c r="C163" s="32" t="s">
        <v>285</v>
      </c>
      <c r="D163" s="33" t="s">
        <v>105</v>
      </c>
      <c r="E163" s="32" t="s">
        <v>48</v>
      </c>
      <c r="F163" s="33" t="s">
        <v>146</v>
      </c>
      <c r="G163" s="34">
        <v>1767000</v>
      </c>
      <c r="H163" s="34">
        <v>1760006.15</v>
      </c>
    </row>
    <row r="164" spans="1:8" ht="56.25" outlineLevel="1" x14ac:dyDescent="0.2">
      <c r="A164" s="32" t="s">
        <v>103</v>
      </c>
      <c r="B164" s="33" t="s">
        <v>104</v>
      </c>
      <c r="C164" s="32" t="s">
        <v>285</v>
      </c>
      <c r="D164" s="33" t="s">
        <v>105</v>
      </c>
      <c r="E164" s="32" t="s">
        <v>49</v>
      </c>
      <c r="F164" s="33" t="s">
        <v>147</v>
      </c>
      <c r="G164" s="34">
        <v>525000</v>
      </c>
      <c r="H164" s="34">
        <v>522228.2</v>
      </c>
    </row>
    <row r="165" spans="1:8" ht="22.5" outlineLevel="1" x14ac:dyDescent="0.2">
      <c r="A165" s="32" t="s">
        <v>103</v>
      </c>
      <c r="B165" s="33" t="s">
        <v>104</v>
      </c>
      <c r="C165" s="32" t="s">
        <v>285</v>
      </c>
      <c r="D165" s="33" t="s">
        <v>105</v>
      </c>
      <c r="E165" s="32" t="s">
        <v>24</v>
      </c>
      <c r="F165" s="33" t="s">
        <v>159</v>
      </c>
      <c r="G165" s="34">
        <v>326000</v>
      </c>
      <c r="H165" s="34">
        <v>268400.38</v>
      </c>
    </row>
    <row r="166" spans="1:8" ht="22.5" outlineLevel="1" x14ac:dyDescent="0.2">
      <c r="A166" s="32" t="s">
        <v>103</v>
      </c>
      <c r="B166" s="33" t="s">
        <v>104</v>
      </c>
      <c r="C166" s="32" t="s">
        <v>285</v>
      </c>
      <c r="D166" s="33" t="s">
        <v>105</v>
      </c>
      <c r="E166" s="32" t="s">
        <v>220</v>
      </c>
      <c r="F166" s="33" t="s">
        <v>221</v>
      </c>
      <c r="G166" s="34">
        <v>23000</v>
      </c>
      <c r="H166" s="34">
        <v>15580.18</v>
      </c>
    </row>
    <row r="167" spans="1:8" ht="22.5" outlineLevel="1" x14ac:dyDescent="0.2">
      <c r="A167" s="32" t="s">
        <v>103</v>
      </c>
      <c r="B167" s="33" t="s">
        <v>104</v>
      </c>
      <c r="C167" s="32" t="s">
        <v>285</v>
      </c>
      <c r="D167" s="33" t="s">
        <v>105</v>
      </c>
      <c r="E167" s="32" t="s">
        <v>144</v>
      </c>
      <c r="F167" s="33" t="s">
        <v>145</v>
      </c>
      <c r="G167" s="34">
        <v>100</v>
      </c>
      <c r="H167" s="34">
        <v>0</v>
      </c>
    </row>
    <row r="168" spans="1:8" ht="22.5" x14ac:dyDescent="0.2">
      <c r="A168" s="40" t="s">
        <v>103</v>
      </c>
      <c r="B168" s="41" t="s">
        <v>104</v>
      </c>
      <c r="C168" s="40"/>
      <c r="D168" s="41"/>
      <c r="E168" s="40"/>
      <c r="F168" s="41"/>
      <c r="G168" s="42">
        <f>SUM(G163:G167)</f>
        <v>2641100</v>
      </c>
      <c r="H168" s="42">
        <f>SUM(H163:H167)</f>
        <v>2566214.91</v>
      </c>
    </row>
    <row r="169" spans="1:8" ht="90" outlineLevel="1" x14ac:dyDescent="0.2">
      <c r="A169" s="32" t="s">
        <v>72</v>
      </c>
      <c r="B169" s="33" t="s">
        <v>73</v>
      </c>
      <c r="C169" s="32" t="s">
        <v>108</v>
      </c>
      <c r="D169" s="33" t="s">
        <v>109</v>
      </c>
      <c r="E169" s="32" t="s">
        <v>95</v>
      </c>
      <c r="F169" s="33" t="s">
        <v>96</v>
      </c>
      <c r="G169" s="34">
        <v>529700</v>
      </c>
      <c r="H169" s="34">
        <v>322599.89</v>
      </c>
    </row>
    <row r="170" spans="1:8" ht="90" outlineLevel="1" x14ac:dyDescent="0.2">
      <c r="A170" s="32" t="s">
        <v>72</v>
      </c>
      <c r="B170" s="33" t="s">
        <v>73</v>
      </c>
      <c r="C170" s="32" t="s">
        <v>108</v>
      </c>
      <c r="D170" s="33" t="s">
        <v>109</v>
      </c>
      <c r="E170" s="32" t="s">
        <v>205</v>
      </c>
      <c r="F170" s="33" t="s">
        <v>206</v>
      </c>
      <c r="G170" s="34">
        <v>965900</v>
      </c>
      <c r="H170" s="34">
        <v>819935.2</v>
      </c>
    </row>
    <row r="171" spans="1:8" ht="22.5" x14ac:dyDescent="0.2">
      <c r="A171" s="40" t="s">
        <v>72</v>
      </c>
      <c r="B171" s="41" t="s">
        <v>73</v>
      </c>
      <c r="C171" s="40"/>
      <c r="D171" s="41"/>
      <c r="E171" s="40"/>
      <c r="F171" s="41"/>
      <c r="G171" s="42">
        <f>SUM(G169:G170)</f>
        <v>1495600</v>
      </c>
      <c r="H171" s="42">
        <f>SUM(H169:H170)</f>
        <v>1142535.0899999999</v>
      </c>
    </row>
    <row r="172" spans="1:8" ht="56.25" outlineLevel="1" x14ac:dyDescent="0.2">
      <c r="A172" s="32" t="s">
        <v>120</v>
      </c>
      <c r="B172" s="33" t="s">
        <v>121</v>
      </c>
      <c r="C172" s="32" t="s">
        <v>286</v>
      </c>
      <c r="D172" s="33" t="s">
        <v>191</v>
      </c>
      <c r="E172" s="32" t="s">
        <v>106</v>
      </c>
      <c r="F172" s="33" t="s">
        <v>107</v>
      </c>
      <c r="G172" s="34">
        <v>2394000</v>
      </c>
      <c r="H172" s="34">
        <v>2394000</v>
      </c>
    </row>
    <row r="173" spans="1:8" x14ac:dyDescent="0.2">
      <c r="A173" s="15" t="s">
        <v>120</v>
      </c>
      <c r="B173" s="16" t="s">
        <v>121</v>
      </c>
      <c r="C173" s="17"/>
      <c r="D173" s="16"/>
      <c r="E173" s="17"/>
      <c r="F173" s="16"/>
      <c r="G173" s="18">
        <f>SUM(G172)</f>
        <v>2394000</v>
      </c>
      <c r="H173" s="18">
        <f>H172</f>
        <v>2394000</v>
      </c>
    </row>
    <row r="174" spans="1:8" x14ac:dyDescent="0.2">
      <c r="A174" s="11" t="s">
        <v>25</v>
      </c>
      <c r="B174" s="12"/>
      <c r="C174" s="13"/>
      <c r="D174" s="12"/>
      <c r="E174" s="13"/>
      <c r="F174" s="12"/>
      <c r="G174" s="14">
        <f>G128+G130+G135+G162+G168+G171+G173+G137</f>
        <v>29963667.579999998</v>
      </c>
      <c r="H174" s="14">
        <f>H128+H130+H135+H162+H168+H171+H173+H137</f>
        <v>27816905.32</v>
      </c>
    </row>
    <row r="175" spans="1:8" ht="26.25" customHeight="1" x14ac:dyDescent="0.2">
      <c r="A175" s="58" t="s">
        <v>10</v>
      </c>
      <c r="B175" s="58"/>
      <c r="C175" s="58"/>
      <c r="D175" s="58"/>
      <c r="E175" s="58"/>
      <c r="F175" s="58"/>
      <c r="G175" s="28"/>
      <c r="H175" s="28"/>
    </row>
    <row r="176" spans="1:8" ht="33.75" outlineLevel="1" x14ac:dyDescent="0.2">
      <c r="A176" s="32" t="s">
        <v>110</v>
      </c>
      <c r="B176" s="33" t="s">
        <v>111</v>
      </c>
      <c r="C176" s="32" t="s">
        <v>290</v>
      </c>
      <c r="D176" s="33" t="s">
        <v>192</v>
      </c>
      <c r="E176" s="32" t="s">
        <v>48</v>
      </c>
      <c r="F176" s="33" t="s">
        <v>146</v>
      </c>
      <c r="G176" s="34">
        <v>2009105</v>
      </c>
      <c r="H176" s="34">
        <v>2006475.99</v>
      </c>
    </row>
    <row r="177" spans="1:8" ht="56.25" outlineLevel="1" x14ac:dyDescent="0.2">
      <c r="A177" s="32" t="s">
        <v>110</v>
      </c>
      <c r="B177" s="33" t="s">
        <v>111</v>
      </c>
      <c r="C177" s="32" t="s">
        <v>290</v>
      </c>
      <c r="D177" s="33" t="s">
        <v>192</v>
      </c>
      <c r="E177" s="32" t="s">
        <v>49</v>
      </c>
      <c r="F177" s="33" t="s">
        <v>147</v>
      </c>
      <c r="G177" s="34">
        <v>671849</v>
      </c>
      <c r="H177" s="34">
        <v>656521.4</v>
      </c>
    </row>
    <row r="178" spans="1:8" ht="33.75" outlineLevel="1" x14ac:dyDescent="0.2">
      <c r="A178" s="32" t="s">
        <v>110</v>
      </c>
      <c r="B178" s="33" t="s">
        <v>111</v>
      </c>
      <c r="C178" s="32" t="s">
        <v>290</v>
      </c>
      <c r="D178" s="33" t="s">
        <v>192</v>
      </c>
      <c r="E178" s="32" t="s">
        <v>24</v>
      </c>
      <c r="F178" s="33" t="s">
        <v>159</v>
      </c>
      <c r="G178" s="34">
        <v>1007602.92</v>
      </c>
      <c r="H178" s="34">
        <v>1007579.71</v>
      </c>
    </row>
    <row r="179" spans="1:8" ht="33.75" outlineLevel="1" x14ac:dyDescent="0.2">
      <c r="A179" s="32" t="s">
        <v>110</v>
      </c>
      <c r="B179" s="33" t="s">
        <v>111</v>
      </c>
      <c r="C179" s="32" t="s">
        <v>290</v>
      </c>
      <c r="D179" s="33" t="s">
        <v>192</v>
      </c>
      <c r="E179" s="32" t="s">
        <v>220</v>
      </c>
      <c r="F179" s="33" t="s">
        <v>221</v>
      </c>
      <c r="G179" s="34">
        <v>1388612.9</v>
      </c>
      <c r="H179" s="34">
        <v>1388612.9</v>
      </c>
    </row>
    <row r="180" spans="1:8" ht="33.75" outlineLevel="1" x14ac:dyDescent="0.2">
      <c r="A180" s="32" t="s">
        <v>110</v>
      </c>
      <c r="B180" s="33" t="s">
        <v>111</v>
      </c>
      <c r="C180" s="32" t="s">
        <v>290</v>
      </c>
      <c r="D180" s="33" t="s">
        <v>192</v>
      </c>
      <c r="E180" s="32" t="s">
        <v>172</v>
      </c>
      <c r="F180" s="33" t="s">
        <v>173</v>
      </c>
      <c r="G180" s="34">
        <v>9329</v>
      </c>
      <c r="H180" s="34">
        <v>5000</v>
      </c>
    </row>
    <row r="181" spans="1:8" ht="78.75" outlineLevel="1" x14ac:dyDescent="0.2">
      <c r="A181" s="32" t="s">
        <v>110</v>
      </c>
      <c r="B181" s="33" t="s">
        <v>111</v>
      </c>
      <c r="C181" s="32" t="s">
        <v>291</v>
      </c>
      <c r="D181" s="33" t="s">
        <v>193</v>
      </c>
      <c r="E181" s="32" t="s">
        <v>48</v>
      </c>
      <c r="F181" s="33" t="s">
        <v>146</v>
      </c>
      <c r="G181" s="34">
        <v>673934.79</v>
      </c>
      <c r="H181" s="34">
        <v>628552.63</v>
      </c>
    </row>
    <row r="182" spans="1:8" ht="78.75" outlineLevel="1" x14ac:dyDescent="0.2">
      <c r="A182" s="32" t="s">
        <v>110</v>
      </c>
      <c r="B182" s="33" t="s">
        <v>111</v>
      </c>
      <c r="C182" s="32" t="s">
        <v>291</v>
      </c>
      <c r="D182" s="33" t="s">
        <v>193</v>
      </c>
      <c r="E182" s="32" t="s">
        <v>49</v>
      </c>
      <c r="F182" s="33" t="s">
        <v>147</v>
      </c>
      <c r="G182" s="34">
        <v>212446.04</v>
      </c>
      <c r="H182" s="34">
        <v>199235.45</v>
      </c>
    </row>
    <row r="183" spans="1:8" ht="67.5" outlineLevel="1" x14ac:dyDescent="0.2">
      <c r="A183" s="32" t="s">
        <v>110</v>
      </c>
      <c r="B183" s="33" t="s">
        <v>111</v>
      </c>
      <c r="C183" s="32" t="s">
        <v>292</v>
      </c>
      <c r="D183" s="33" t="s">
        <v>139</v>
      </c>
      <c r="E183" s="32" t="s">
        <v>48</v>
      </c>
      <c r="F183" s="33" t="s">
        <v>146</v>
      </c>
      <c r="G183" s="34">
        <v>9338248</v>
      </c>
      <c r="H183" s="34">
        <v>8678185.6600000001</v>
      </c>
    </row>
    <row r="184" spans="1:8" ht="67.5" outlineLevel="1" x14ac:dyDescent="0.2">
      <c r="A184" s="32" t="s">
        <v>110</v>
      </c>
      <c r="B184" s="33" t="s">
        <v>111</v>
      </c>
      <c r="C184" s="32" t="s">
        <v>292</v>
      </c>
      <c r="D184" s="33" t="s">
        <v>139</v>
      </c>
      <c r="E184" s="32" t="s">
        <v>49</v>
      </c>
      <c r="F184" s="33" t="s">
        <v>147</v>
      </c>
      <c r="G184" s="34">
        <v>2820152</v>
      </c>
      <c r="H184" s="34">
        <v>2608611.09</v>
      </c>
    </row>
    <row r="185" spans="1:8" ht="67.5" outlineLevel="1" x14ac:dyDescent="0.2">
      <c r="A185" s="43" t="s">
        <v>110</v>
      </c>
      <c r="B185" s="45" t="s">
        <v>111</v>
      </c>
      <c r="C185" s="43" t="s">
        <v>293</v>
      </c>
      <c r="D185" s="45" t="s">
        <v>140</v>
      </c>
      <c r="E185" s="32" t="s">
        <v>48</v>
      </c>
      <c r="F185" s="33" t="s">
        <v>146</v>
      </c>
      <c r="G185" s="34">
        <v>3141014</v>
      </c>
      <c r="H185" s="34">
        <v>2905360.82</v>
      </c>
    </row>
    <row r="186" spans="1:8" ht="67.5" outlineLevel="1" x14ac:dyDescent="0.2">
      <c r="A186" s="43" t="s">
        <v>110</v>
      </c>
      <c r="B186" s="45" t="s">
        <v>111</v>
      </c>
      <c r="C186" s="43" t="s">
        <v>293</v>
      </c>
      <c r="D186" s="45" t="s">
        <v>140</v>
      </c>
      <c r="E186" s="32" t="s">
        <v>49</v>
      </c>
      <c r="F186" s="33" t="s">
        <v>147</v>
      </c>
      <c r="G186" s="34">
        <v>948586</v>
      </c>
      <c r="H186" s="34">
        <v>814338.45</v>
      </c>
    </row>
    <row r="187" spans="1:8" ht="56.25" outlineLevel="1" x14ac:dyDescent="0.2">
      <c r="A187" s="32" t="s">
        <v>110</v>
      </c>
      <c r="B187" s="33" t="s">
        <v>111</v>
      </c>
      <c r="C187" s="43" t="s">
        <v>294</v>
      </c>
      <c r="D187" s="45" t="s">
        <v>165</v>
      </c>
      <c r="E187" s="32" t="s">
        <v>24</v>
      </c>
      <c r="F187" s="33" t="s">
        <v>159</v>
      </c>
      <c r="G187" s="34">
        <v>140600</v>
      </c>
      <c r="H187" s="34">
        <v>140600</v>
      </c>
    </row>
    <row r="188" spans="1:8" ht="75" customHeight="1" outlineLevel="1" x14ac:dyDescent="0.2">
      <c r="A188" s="32" t="s">
        <v>110</v>
      </c>
      <c r="B188" s="33" t="s">
        <v>111</v>
      </c>
      <c r="C188" s="43" t="s">
        <v>295</v>
      </c>
      <c r="D188" s="45" t="s">
        <v>139</v>
      </c>
      <c r="E188" s="32" t="s">
        <v>48</v>
      </c>
      <c r="F188" s="33" t="s">
        <v>146</v>
      </c>
      <c r="G188" s="34">
        <v>3427459.48</v>
      </c>
      <c r="H188" s="34">
        <v>2825693.6</v>
      </c>
    </row>
    <row r="189" spans="1:8" ht="76.5" customHeight="1" outlineLevel="1" x14ac:dyDescent="0.2">
      <c r="A189" s="32" t="s">
        <v>110</v>
      </c>
      <c r="B189" s="33" t="s">
        <v>111</v>
      </c>
      <c r="C189" s="43" t="s">
        <v>295</v>
      </c>
      <c r="D189" s="45" t="s">
        <v>139</v>
      </c>
      <c r="E189" s="32" t="s">
        <v>49</v>
      </c>
      <c r="F189" s="33" t="s">
        <v>147</v>
      </c>
      <c r="G189" s="34">
        <v>1035040.52</v>
      </c>
      <c r="H189" s="34">
        <v>845102.61</v>
      </c>
    </row>
    <row r="190" spans="1:8" ht="67.5" outlineLevel="1" x14ac:dyDescent="0.2">
      <c r="A190" s="32" t="s">
        <v>110</v>
      </c>
      <c r="B190" s="33" t="s">
        <v>111</v>
      </c>
      <c r="C190" s="43" t="s">
        <v>296</v>
      </c>
      <c r="D190" s="45" t="s">
        <v>140</v>
      </c>
      <c r="E190" s="32" t="s">
        <v>297</v>
      </c>
      <c r="F190" s="33" t="s">
        <v>146</v>
      </c>
      <c r="G190" s="34">
        <v>1152842</v>
      </c>
      <c r="H190" s="34">
        <v>896769.31</v>
      </c>
    </row>
    <row r="191" spans="1:8" ht="67.5" outlineLevel="1" x14ac:dyDescent="0.2">
      <c r="A191" s="32" t="s">
        <v>110</v>
      </c>
      <c r="B191" s="33" t="s">
        <v>111</v>
      </c>
      <c r="C191" s="43" t="s">
        <v>296</v>
      </c>
      <c r="D191" s="45" t="s">
        <v>140</v>
      </c>
      <c r="E191" s="32" t="s">
        <v>49</v>
      </c>
      <c r="F191" s="33" t="s">
        <v>147</v>
      </c>
      <c r="G191" s="34">
        <v>348158</v>
      </c>
      <c r="H191" s="34">
        <v>268593.15000000002</v>
      </c>
    </row>
    <row r="192" spans="1:8" ht="78.75" outlineLevel="1" x14ac:dyDescent="0.2">
      <c r="A192" s="32" t="s">
        <v>110</v>
      </c>
      <c r="B192" s="33" t="s">
        <v>111</v>
      </c>
      <c r="C192" s="32" t="s">
        <v>298</v>
      </c>
      <c r="D192" s="33" t="s">
        <v>194</v>
      </c>
      <c r="E192" s="32" t="s">
        <v>24</v>
      </c>
      <c r="F192" s="33" t="s">
        <v>159</v>
      </c>
      <c r="G192" s="34">
        <v>45900</v>
      </c>
      <c r="H192" s="34">
        <v>45900</v>
      </c>
    </row>
    <row r="193" spans="1:8" ht="56.25" outlineLevel="1" x14ac:dyDescent="0.2">
      <c r="A193" s="32" t="s">
        <v>110</v>
      </c>
      <c r="B193" s="33" t="s">
        <v>111</v>
      </c>
      <c r="C193" s="43" t="s">
        <v>299</v>
      </c>
      <c r="D193" s="45" t="s">
        <v>300</v>
      </c>
      <c r="E193" s="43" t="s">
        <v>256</v>
      </c>
      <c r="F193" s="45" t="s">
        <v>159</v>
      </c>
      <c r="G193" s="34">
        <v>42935.02</v>
      </c>
      <c r="H193" s="34">
        <v>42935.02</v>
      </c>
    </row>
    <row r="194" spans="1:8" ht="33.75" outlineLevel="1" x14ac:dyDescent="0.2">
      <c r="A194" s="32" t="s">
        <v>110</v>
      </c>
      <c r="B194" s="33" t="s">
        <v>111</v>
      </c>
      <c r="C194" s="43" t="s">
        <v>301</v>
      </c>
      <c r="D194" s="45" t="s">
        <v>192</v>
      </c>
      <c r="E194" s="32" t="s">
        <v>24</v>
      </c>
      <c r="F194" s="33" t="s">
        <v>159</v>
      </c>
      <c r="G194" s="34">
        <v>3309770</v>
      </c>
      <c r="H194" s="34">
        <v>3309070</v>
      </c>
    </row>
    <row r="195" spans="1:8" ht="33.75" outlineLevel="1" x14ac:dyDescent="0.2">
      <c r="A195" s="32" t="s">
        <v>110</v>
      </c>
      <c r="B195" s="33" t="s">
        <v>111</v>
      </c>
      <c r="C195" s="32" t="s">
        <v>55</v>
      </c>
      <c r="D195" s="33" t="s">
        <v>32</v>
      </c>
      <c r="E195" s="32" t="s">
        <v>33</v>
      </c>
      <c r="F195" s="33" t="s">
        <v>34</v>
      </c>
      <c r="G195" s="34">
        <v>10941</v>
      </c>
      <c r="H195" s="34">
        <v>10941</v>
      </c>
    </row>
    <row r="196" spans="1:8" ht="22.5" outlineLevel="1" x14ac:dyDescent="0.2">
      <c r="A196" s="32" t="s">
        <v>110</v>
      </c>
      <c r="B196" s="33" t="s">
        <v>111</v>
      </c>
      <c r="C196" s="32" t="s">
        <v>242</v>
      </c>
      <c r="D196" s="33" t="s">
        <v>243</v>
      </c>
      <c r="E196" s="32" t="s">
        <v>24</v>
      </c>
      <c r="F196" s="33" t="s">
        <v>159</v>
      </c>
      <c r="G196" s="34">
        <v>354000</v>
      </c>
      <c r="H196" s="34">
        <v>340470.35</v>
      </c>
    </row>
    <row r="197" spans="1:8" x14ac:dyDescent="0.2">
      <c r="A197" s="40" t="s">
        <v>110</v>
      </c>
      <c r="B197" s="41" t="s">
        <v>111</v>
      </c>
      <c r="C197" s="40"/>
      <c r="D197" s="41"/>
      <c r="E197" s="40"/>
      <c r="F197" s="41"/>
      <c r="G197" s="42">
        <f>SUM(G176:G196)</f>
        <v>32088525.669999998</v>
      </c>
      <c r="H197" s="42">
        <f>SUM(H176:H196)</f>
        <v>29624549.139999997</v>
      </c>
    </row>
    <row r="198" spans="1:8" ht="22.5" outlineLevel="1" x14ac:dyDescent="0.2">
      <c r="A198" s="32" t="s">
        <v>97</v>
      </c>
      <c r="B198" s="33" t="s">
        <v>98</v>
      </c>
      <c r="C198" s="32" t="s">
        <v>304</v>
      </c>
      <c r="D198" s="33" t="s">
        <v>302</v>
      </c>
      <c r="E198" s="32" t="s">
        <v>24</v>
      </c>
      <c r="F198" s="33" t="s">
        <v>159</v>
      </c>
      <c r="G198" s="34">
        <v>41400</v>
      </c>
      <c r="H198" s="34">
        <v>41400</v>
      </c>
    </row>
    <row r="199" spans="1:8" ht="22.5" outlineLevel="1" x14ac:dyDescent="0.2">
      <c r="A199" s="32" t="s">
        <v>97</v>
      </c>
      <c r="B199" s="33" t="s">
        <v>98</v>
      </c>
      <c r="C199" s="32" t="s">
        <v>305</v>
      </c>
      <c r="D199" s="33" t="s">
        <v>303</v>
      </c>
      <c r="E199" s="32" t="s">
        <v>24</v>
      </c>
      <c r="F199" s="33" t="s">
        <v>159</v>
      </c>
      <c r="G199" s="34">
        <v>42500</v>
      </c>
      <c r="H199" s="34">
        <v>42500</v>
      </c>
    </row>
    <row r="200" spans="1:8" ht="33.75" outlineLevel="1" x14ac:dyDescent="0.2">
      <c r="A200" s="32" t="s">
        <v>97</v>
      </c>
      <c r="B200" s="33" t="s">
        <v>98</v>
      </c>
      <c r="C200" s="43" t="s">
        <v>306</v>
      </c>
      <c r="D200" s="45" t="s">
        <v>195</v>
      </c>
      <c r="E200" s="32" t="s">
        <v>48</v>
      </c>
      <c r="F200" s="33" t="s">
        <v>146</v>
      </c>
      <c r="G200" s="34">
        <v>525642.93000000005</v>
      </c>
      <c r="H200" s="34">
        <v>525642.41</v>
      </c>
    </row>
    <row r="201" spans="1:8" ht="56.25" outlineLevel="1" x14ac:dyDescent="0.2">
      <c r="A201" s="32" t="s">
        <v>97</v>
      </c>
      <c r="B201" s="33" t="s">
        <v>98</v>
      </c>
      <c r="C201" s="43" t="s">
        <v>306</v>
      </c>
      <c r="D201" s="45" t="s">
        <v>195</v>
      </c>
      <c r="E201" s="32" t="s">
        <v>49</v>
      </c>
      <c r="F201" s="33" t="s">
        <v>147</v>
      </c>
      <c r="G201" s="34">
        <v>190063.55</v>
      </c>
      <c r="H201" s="34">
        <v>190063.25</v>
      </c>
    </row>
    <row r="202" spans="1:8" ht="33.75" outlineLevel="1" x14ac:dyDescent="0.2">
      <c r="A202" s="32" t="s">
        <v>97</v>
      </c>
      <c r="B202" s="33" t="s">
        <v>98</v>
      </c>
      <c r="C202" s="43" t="s">
        <v>306</v>
      </c>
      <c r="D202" s="33" t="s">
        <v>195</v>
      </c>
      <c r="E202" s="32" t="s">
        <v>24</v>
      </c>
      <c r="F202" s="33" t="s">
        <v>159</v>
      </c>
      <c r="G202" s="34">
        <v>12769370.449999999</v>
      </c>
      <c r="H202" s="34">
        <v>12533614.67</v>
      </c>
    </row>
    <row r="203" spans="1:8" ht="33.75" outlineLevel="1" x14ac:dyDescent="0.2">
      <c r="A203" s="32" t="s">
        <v>97</v>
      </c>
      <c r="B203" s="33" t="s">
        <v>98</v>
      </c>
      <c r="C203" s="43" t="s">
        <v>306</v>
      </c>
      <c r="D203" s="33" t="s">
        <v>195</v>
      </c>
      <c r="E203" s="32" t="s">
        <v>220</v>
      </c>
      <c r="F203" s="33" t="s">
        <v>221</v>
      </c>
      <c r="G203" s="34">
        <v>15061354.960000001</v>
      </c>
      <c r="H203" s="34">
        <v>14091154.210000001</v>
      </c>
    </row>
    <row r="204" spans="1:8" ht="45" outlineLevel="1" x14ac:dyDescent="0.2">
      <c r="A204" s="32" t="s">
        <v>97</v>
      </c>
      <c r="B204" s="33" t="s">
        <v>98</v>
      </c>
      <c r="C204" s="43" t="s">
        <v>306</v>
      </c>
      <c r="D204" s="33" t="s">
        <v>195</v>
      </c>
      <c r="E204" s="32" t="s">
        <v>307</v>
      </c>
      <c r="F204" s="33" t="s">
        <v>203</v>
      </c>
      <c r="G204" s="34">
        <v>404210.14</v>
      </c>
      <c r="H204" s="34">
        <v>401217.47</v>
      </c>
    </row>
    <row r="205" spans="1:8" ht="33.75" outlineLevel="1" x14ac:dyDescent="0.2">
      <c r="A205" s="32" t="s">
        <v>97</v>
      </c>
      <c r="B205" s="33" t="s">
        <v>98</v>
      </c>
      <c r="C205" s="43" t="s">
        <v>306</v>
      </c>
      <c r="D205" s="33" t="s">
        <v>195</v>
      </c>
      <c r="E205" s="32" t="s">
        <v>269</v>
      </c>
      <c r="F205" s="33" t="s">
        <v>34</v>
      </c>
      <c r="G205" s="34">
        <v>2000</v>
      </c>
      <c r="H205" s="34">
        <v>2000</v>
      </c>
    </row>
    <row r="206" spans="1:8" ht="33.75" outlineLevel="1" x14ac:dyDescent="0.2">
      <c r="A206" s="32" t="s">
        <v>97</v>
      </c>
      <c r="B206" s="33" t="s">
        <v>98</v>
      </c>
      <c r="C206" s="43" t="s">
        <v>306</v>
      </c>
      <c r="D206" s="33" t="s">
        <v>195</v>
      </c>
      <c r="E206" s="32" t="s">
        <v>308</v>
      </c>
      <c r="F206" s="33" t="s">
        <v>173</v>
      </c>
      <c r="G206" s="34">
        <v>19034</v>
      </c>
      <c r="H206" s="34">
        <v>9550.77</v>
      </c>
    </row>
    <row r="207" spans="1:8" ht="58.5" customHeight="1" outlineLevel="1" x14ac:dyDescent="0.2">
      <c r="A207" s="32" t="s">
        <v>97</v>
      </c>
      <c r="B207" s="33" t="s">
        <v>98</v>
      </c>
      <c r="C207" s="43" t="s">
        <v>309</v>
      </c>
      <c r="D207" s="45" t="s">
        <v>214</v>
      </c>
      <c r="E207" s="32" t="s">
        <v>48</v>
      </c>
      <c r="F207" s="33" t="s">
        <v>146</v>
      </c>
      <c r="G207" s="34">
        <v>9580000.0500000007</v>
      </c>
      <c r="H207" s="34">
        <v>9580000.0500000007</v>
      </c>
    </row>
    <row r="208" spans="1:8" ht="64.5" customHeight="1" outlineLevel="1" x14ac:dyDescent="0.2">
      <c r="A208" s="32" t="s">
        <v>97</v>
      </c>
      <c r="B208" s="33" t="s">
        <v>98</v>
      </c>
      <c r="C208" s="43" t="s">
        <v>309</v>
      </c>
      <c r="D208" s="45" t="s">
        <v>214</v>
      </c>
      <c r="E208" s="32" t="s">
        <v>49</v>
      </c>
      <c r="F208" s="33" t="s">
        <v>147</v>
      </c>
      <c r="G208" s="34">
        <v>2893159.95</v>
      </c>
      <c r="H208" s="34">
        <v>2893159.95</v>
      </c>
    </row>
    <row r="209" spans="1:8" ht="67.5" outlineLevel="1" x14ac:dyDescent="0.2">
      <c r="A209" s="32" t="s">
        <v>97</v>
      </c>
      <c r="B209" s="33" t="s">
        <v>98</v>
      </c>
      <c r="C209" s="43" t="s">
        <v>310</v>
      </c>
      <c r="D209" s="45" t="s">
        <v>141</v>
      </c>
      <c r="E209" s="32" t="s">
        <v>48</v>
      </c>
      <c r="F209" s="33" t="s">
        <v>146</v>
      </c>
      <c r="G209" s="34">
        <v>91793164</v>
      </c>
      <c r="H209" s="34">
        <v>84978716.319999993</v>
      </c>
    </row>
    <row r="210" spans="1:8" ht="67.5" outlineLevel="1" x14ac:dyDescent="0.2">
      <c r="A210" s="32" t="s">
        <v>97</v>
      </c>
      <c r="B210" s="33" t="s">
        <v>98</v>
      </c>
      <c r="C210" s="43" t="s">
        <v>310</v>
      </c>
      <c r="D210" s="45" t="s">
        <v>141</v>
      </c>
      <c r="E210" s="32" t="s">
        <v>49</v>
      </c>
      <c r="F210" s="33" t="s">
        <v>147</v>
      </c>
      <c r="G210" s="34">
        <v>27721536</v>
      </c>
      <c r="H210" s="34">
        <v>25522885.559999999</v>
      </c>
    </row>
    <row r="211" spans="1:8" ht="67.5" outlineLevel="1" x14ac:dyDescent="0.2">
      <c r="A211" s="32" t="s">
        <v>97</v>
      </c>
      <c r="B211" s="33" t="s">
        <v>98</v>
      </c>
      <c r="C211" s="43" t="s">
        <v>311</v>
      </c>
      <c r="D211" s="45" t="s">
        <v>142</v>
      </c>
      <c r="E211" s="43" t="s">
        <v>48</v>
      </c>
      <c r="F211" s="33" t="s">
        <v>146</v>
      </c>
      <c r="G211" s="34">
        <v>25064286</v>
      </c>
      <c r="H211" s="34">
        <v>22983947.030000001</v>
      </c>
    </row>
    <row r="212" spans="1:8" ht="67.5" outlineLevel="1" x14ac:dyDescent="0.2">
      <c r="A212" s="32" t="s">
        <v>97</v>
      </c>
      <c r="B212" s="33" t="s">
        <v>98</v>
      </c>
      <c r="C212" s="43" t="s">
        <v>311</v>
      </c>
      <c r="D212" s="45" t="s">
        <v>142</v>
      </c>
      <c r="E212" s="43" t="s">
        <v>49</v>
      </c>
      <c r="F212" s="33" t="s">
        <v>147</v>
      </c>
      <c r="G212" s="34">
        <v>7569414</v>
      </c>
      <c r="H212" s="34">
        <v>6867148.9400000004</v>
      </c>
    </row>
    <row r="213" spans="1:8" ht="56.25" outlineLevel="1" x14ac:dyDescent="0.2">
      <c r="A213" s="32" t="s">
        <v>97</v>
      </c>
      <c r="B213" s="33" t="s">
        <v>98</v>
      </c>
      <c r="C213" s="32" t="s">
        <v>312</v>
      </c>
      <c r="D213" s="33" t="s">
        <v>143</v>
      </c>
      <c r="E213" s="32" t="s">
        <v>24</v>
      </c>
      <c r="F213" s="33" t="s">
        <v>159</v>
      </c>
      <c r="G213" s="34">
        <v>7828600</v>
      </c>
      <c r="H213" s="34">
        <v>7828600</v>
      </c>
    </row>
    <row r="214" spans="1:8" ht="56.25" outlineLevel="1" x14ac:dyDescent="0.2">
      <c r="A214" s="32" t="s">
        <v>97</v>
      </c>
      <c r="B214" s="33" t="s">
        <v>98</v>
      </c>
      <c r="C214" s="43" t="s">
        <v>313</v>
      </c>
      <c r="D214" s="45" t="s">
        <v>209</v>
      </c>
      <c r="E214" s="43" t="s">
        <v>24</v>
      </c>
      <c r="F214" s="33" t="s">
        <v>159</v>
      </c>
      <c r="G214" s="34">
        <v>877551.02</v>
      </c>
      <c r="H214" s="34">
        <v>877551.02</v>
      </c>
    </row>
    <row r="215" spans="1:8" ht="56.25" outlineLevel="1" x14ac:dyDescent="0.2">
      <c r="A215" s="32" t="s">
        <v>97</v>
      </c>
      <c r="B215" s="33" t="s">
        <v>98</v>
      </c>
      <c r="C215" s="43" t="s">
        <v>314</v>
      </c>
      <c r="D215" s="45" t="s">
        <v>300</v>
      </c>
      <c r="E215" s="43" t="s">
        <v>24</v>
      </c>
      <c r="F215" s="33" t="s">
        <v>159</v>
      </c>
      <c r="G215" s="34">
        <v>1019731.65</v>
      </c>
      <c r="H215" s="34">
        <v>1019731.65</v>
      </c>
    </row>
    <row r="216" spans="1:8" ht="45" outlineLevel="1" x14ac:dyDescent="0.2">
      <c r="A216" s="32" t="s">
        <v>97</v>
      </c>
      <c r="B216" s="33" t="s">
        <v>98</v>
      </c>
      <c r="C216" s="43" t="s">
        <v>315</v>
      </c>
      <c r="D216" s="45" t="s">
        <v>316</v>
      </c>
      <c r="E216" s="32" t="s">
        <v>24</v>
      </c>
      <c r="F216" s="33" t="s">
        <v>159</v>
      </c>
      <c r="G216" s="34">
        <v>165000</v>
      </c>
      <c r="H216" s="34">
        <v>165000</v>
      </c>
    </row>
    <row r="217" spans="1:8" ht="33.75" outlineLevel="1" x14ac:dyDescent="0.2">
      <c r="A217" s="32" t="s">
        <v>97</v>
      </c>
      <c r="B217" s="33" t="s">
        <v>98</v>
      </c>
      <c r="C217" s="43" t="s">
        <v>317</v>
      </c>
      <c r="D217" s="45" t="s">
        <v>318</v>
      </c>
      <c r="E217" s="32" t="s">
        <v>24</v>
      </c>
      <c r="F217" s="33" t="s">
        <v>159</v>
      </c>
      <c r="G217" s="34">
        <v>252200</v>
      </c>
      <c r="H217" s="34">
        <v>252200</v>
      </c>
    </row>
    <row r="218" spans="1:8" ht="90" outlineLevel="1" x14ac:dyDescent="0.2">
      <c r="A218" s="32" t="s">
        <v>97</v>
      </c>
      <c r="B218" s="33" t="s">
        <v>98</v>
      </c>
      <c r="C218" s="43" t="s">
        <v>319</v>
      </c>
      <c r="D218" s="44" t="s">
        <v>320</v>
      </c>
      <c r="E218" s="32" t="s">
        <v>24</v>
      </c>
      <c r="F218" s="33" t="s">
        <v>159</v>
      </c>
      <c r="G218" s="34">
        <v>1052631.58</v>
      </c>
      <c r="H218" s="34">
        <v>1052631.58</v>
      </c>
    </row>
    <row r="219" spans="1:8" ht="78.75" outlineLevel="1" x14ac:dyDescent="0.2">
      <c r="A219" s="32" t="s">
        <v>97</v>
      </c>
      <c r="B219" s="33" t="s">
        <v>98</v>
      </c>
      <c r="C219" s="43" t="s">
        <v>321</v>
      </c>
      <c r="D219" s="45" t="s">
        <v>322</v>
      </c>
      <c r="E219" s="32" t="s">
        <v>24</v>
      </c>
      <c r="F219" s="33" t="s">
        <v>159</v>
      </c>
      <c r="G219" s="34">
        <v>5263157.9000000004</v>
      </c>
      <c r="H219" s="34">
        <v>5263157.9000000004</v>
      </c>
    </row>
    <row r="220" spans="1:8" ht="101.25" outlineLevel="1" x14ac:dyDescent="0.2">
      <c r="A220" s="32" t="s">
        <v>97</v>
      </c>
      <c r="B220" s="33" t="s">
        <v>98</v>
      </c>
      <c r="C220" s="32" t="s">
        <v>323</v>
      </c>
      <c r="D220" s="49" t="s">
        <v>210</v>
      </c>
      <c r="E220" s="32" t="s">
        <v>24</v>
      </c>
      <c r="F220" s="33" t="s">
        <v>159</v>
      </c>
      <c r="G220" s="34">
        <v>1052631.58</v>
      </c>
      <c r="H220" s="34">
        <v>1052631.58</v>
      </c>
    </row>
    <row r="221" spans="1:8" ht="33.75" outlineLevel="1" x14ac:dyDescent="0.2">
      <c r="A221" s="32" t="s">
        <v>97</v>
      </c>
      <c r="B221" s="33" t="s">
        <v>98</v>
      </c>
      <c r="C221" s="9" t="s">
        <v>324</v>
      </c>
      <c r="D221" s="10" t="s">
        <v>195</v>
      </c>
      <c r="E221" s="9" t="s">
        <v>24</v>
      </c>
      <c r="F221" s="33" t="s">
        <v>159</v>
      </c>
      <c r="G221" s="34">
        <v>4148358.59</v>
      </c>
      <c r="H221" s="34">
        <v>3648346.66</v>
      </c>
    </row>
    <row r="222" spans="1:8" ht="56.25" outlineLevel="1" x14ac:dyDescent="0.2">
      <c r="A222" s="32" t="s">
        <v>97</v>
      </c>
      <c r="B222" s="33" t="s">
        <v>98</v>
      </c>
      <c r="C222" s="9" t="s">
        <v>325</v>
      </c>
      <c r="D222" s="10" t="s">
        <v>196</v>
      </c>
      <c r="E222" s="32" t="s">
        <v>256</v>
      </c>
      <c r="F222" s="33" t="s">
        <v>159</v>
      </c>
      <c r="G222" s="34">
        <v>5498000</v>
      </c>
      <c r="H222" s="34">
        <v>4968400</v>
      </c>
    </row>
    <row r="223" spans="1:8" ht="56.25" outlineLevel="1" x14ac:dyDescent="0.2">
      <c r="A223" s="52" t="s">
        <v>97</v>
      </c>
      <c r="B223" s="53" t="s">
        <v>98</v>
      </c>
      <c r="C223" s="30" t="s">
        <v>326</v>
      </c>
      <c r="D223" s="31" t="s">
        <v>327</v>
      </c>
      <c r="E223" s="52" t="s">
        <v>256</v>
      </c>
      <c r="F223" s="33" t="s">
        <v>159</v>
      </c>
      <c r="G223" s="34">
        <v>9674025.0099999998</v>
      </c>
      <c r="H223" s="34">
        <v>9674025.0099999998</v>
      </c>
    </row>
    <row r="224" spans="1:8" ht="45" outlineLevel="1" x14ac:dyDescent="0.2">
      <c r="A224" s="32" t="s">
        <v>97</v>
      </c>
      <c r="B224" s="33" t="s">
        <v>98</v>
      </c>
      <c r="C224" s="32" t="s">
        <v>328</v>
      </c>
      <c r="D224" s="33" t="s">
        <v>329</v>
      </c>
      <c r="E224" s="32" t="s">
        <v>202</v>
      </c>
      <c r="F224" s="33" t="s">
        <v>203</v>
      </c>
      <c r="G224" s="34">
        <v>4100000</v>
      </c>
      <c r="H224" s="34">
        <v>4100000</v>
      </c>
    </row>
    <row r="225" spans="1:8" ht="45" outlineLevel="1" x14ac:dyDescent="0.2">
      <c r="A225" s="32" t="s">
        <v>97</v>
      </c>
      <c r="B225" s="33" t="s">
        <v>98</v>
      </c>
      <c r="C225" s="32" t="s">
        <v>330</v>
      </c>
      <c r="D225" s="33" t="s">
        <v>331</v>
      </c>
      <c r="E225" s="32" t="s">
        <v>202</v>
      </c>
      <c r="F225" s="33" t="s">
        <v>203</v>
      </c>
      <c r="G225" s="34">
        <v>34766360</v>
      </c>
      <c r="H225" s="34">
        <v>34766360</v>
      </c>
    </row>
    <row r="226" spans="1:8" ht="56.25" outlineLevel="1" x14ac:dyDescent="0.2">
      <c r="A226" s="32" t="s">
        <v>97</v>
      </c>
      <c r="B226" s="33" t="s">
        <v>98</v>
      </c>
      <c r="C226" s="32" t="s">
        <v>215</v>
      </c>
      <c r="D226" s="33" t="s">
        <v>216</v>
      </c>
      <c r="E226" s="32" t="s">
        <v>48</v>
      </c>
      <c r="F226" s="33" t="s">
        <v>146</v>
      </c>
      <c r="G226" s="34">
        <v>96113.81</v>
      </c>
      <c r="H226" s="34">
        <v>96113.81</v>
      </c>
    </row>
    <row r="227" spans="1:8" ht="56.25" outlineLevel="1" x14ac:dyDescent="0.2">
      <c r="A227" s="32" t="s">
        <v>97</v>
      </c>
      <c r="B227" s="33" t="s">
        <v>98</v>
      </c>
      <c r="C227" s="32" t="s">
        <v>215</v>
      </c>
      <c r="D227" s="33" t="s">
        <v>216</v>
      </c>
      <c r="E227" s="32" t="s">
        <v>49</v>
      </c>
      <c r="F227" s="33" t="s">
        <v>147</v>
      </c>
      <c r="G227" s="34">
        <v>10786.19</v>
      </c>
      <c r="H227" s="34">
        <v>10786.19</v>
      </c>
    </row>
    <row r="228" spans="1:8" ht="33.75" outlineLevel="1" x14ac:dyDescent="0.2">
      <c r="A228" s="32" t="s">
        <v>97</v>
      </c>
      <c r="B228" s="33" t="s">
        <v>98</v>
      </c>
      <c r="C228" s="32" t="s">
        <v>55</v>
      </c>
      <c r="D228" s="33" t="s">
        <v>32</v>
      </c>
      <c r="E228" s="32" t="s">
        <v>33</v>
      </c>
      <c r="F228" s="33" t="s">
        <v>34</v>
      </c>
      <c r="G228" s="34">
        <v>558219</v>
      </c>
      <c r="H228" s="34">
        <v>558219</v>
      </c>
    </row>
    <row r="229" spans="1:8" ht="33.75" outlineLevel="1" x14ac:dyDescent="0.2">
      <c r="A229" s="32" t="s">
        <v>97</v>
      </c>
      <c r="B229" s="33" t="s">
        <v>98</v>
      </c>
      <c r="C229" s="32" t="s">
        <v>55</v>
      </c>
      <c r="D229" s="33" t="s">
        <v>32</v>
      </c>
      <c r="E229" s="32" t="s">
        <v>172</v>
      </c>
      <c r="F229" s="33" t="s">
        <v>173</v>
      </c>
      <c r="G229" s="34">
        <v>120058</v>
      </c>
      <c r="H229" s="34">
        <v>117939</v>
      </c>
    </row>
    <row r="230" spans="1:8" ht="45" outlineLevel="1" x14ac:dyDescent="0.2">
      <c r="A230" s="32" t="s">
        <v>332</v>
      </c>
      <c r="B230" s="33" t="s">
        <v>98</v>
      </c>
      <c r="C230" s="32" t="s">
        <v>333</v>
      </c>
      <c r="D230" s="10" t="s">
        <v>334</v>
      </c>
      <c r="E230" s="32" t="s">
        <v>335</v>
      </c>
      <c r="F230" s="10" t="s">
        <v>336</v>
      </c>
      <c r="G230" s="34">
        <v>1000</v>
      </c>
      <c r="H230" s="34">
        <v>1000</v>
      </c>
    </row>
    <row r="231" spans="1:8" outlineLevel="1" x14ac:dyDescent="0.2">
      <c r="A231" s="40" t="s">
        <v>97</v>
      </c>
      <c r="B231" s="41" t="s">
        <v>98</v>
      </c>
      <c r="C231" s="40"/>
      <c r="D231" s="41"/>
      <c r="E231" s="40"/>
      <c r="F231" s="41"/>
      <c r="G231" s="42">
        <f>SUM(G198:G230)</f>
        <v>270161560.36000001</v>
      </c>
      <c r="H231" s="42">
        <f>SUM(H198:H230)</f>
        <v>256115694.03000003</v>
      </c>
    </row>
    <row r="232" spans="1:8" ht="33.75" outlineLevel="1" x14ac:dyDescent="0.2">
      <c r="A232" s="32" t="s">
        <v>156</v>
      </c>
      <c r="B232" s="33" t="s">
        <v>157</v>
      </c>
      <c r="C232" s="32" t="s">
        <v>337</v>
      </c>
      <c r="D232" s="33" t="s">
        <v>187</v>
      </c>
      <c r="E232" s="32" t="s">
        <v>48</v>
      </c>
      <c r="F232" s="33" t="s">
        <v>146</v>
      </c>
      <c r="G232" s="34">
        <v>5840647.2800000003</v>
      </c>
      <c r="H232" s="34">
        <v>5421256.9699999997</v>
      </c>
    </row>
    <row r="233" spans="1:8" ht="56.25" outlineLevel="1" x14ac:dyDescent="0.2">
      <c r="A233" s="32" t="s">
        <v>156</v>
      </c>
      <c r="B233" s="33" t="s">
        <v>157</v>
      </c>
      <c r="C233" s="32" t="s">
        <v>337</v>
      </c>
      <c r="D233" s="33" t="s">
        <v>187</v>
      </c>
      <c r="E233" s="32" t="s">
        <v>49</v>
      </c>
      <c r="F233" s="33" t="s">
        <v>147</v>
      </c>
      <c r="G233" s="34">
        <v>1763874.13</v>
      </c>
      <c r="H233" s="34">
        <v>1601946.63</v>
      </c>
    </row>
    <row r="234" spans="1:8" ht="33.75" outlineLevel="1" x14ac:dyDescent="0.2">
      <c r="A234" s="32" t="s">
        <v>156</v>
      </c>
      <c r="B234" s="33" t="s">
        <v>157</v>
      </c>
      <c r="C234" s="32" t="s">
        <v>337</v>
      </c>
      <c r="D234" s="33" t="s">
        <v>187</v>
      </c>
      <c r="E234" s="32" t="s">
        <v>24</v>
      </c>
      <c r="F234" s="33" t="s">
        <v>159</v>
      </c>
      <c r="G234" s="34">
        <v>940077.34</v>
      </c>
      <c r="H234" s="34">
        <v>823585</v>
      </c>
    </row>
    <row r="235" spans="1:8" ht="33.75" outlineLevel="1" x14ac:dyDescent="0.2">
      <c r="A235" s="32" t="s">
        <v>156</v>
      </c>
      <c r="B235" s="33" t="s">
        <v>157</v>
      </c>
      <c r="C235" s="32" t="s">
        <v>337</v>
      </c>
      <c r="D235" s="33" t="s">
        <v>187</v>
      </c>
      <c r="E235" s="32" t="s">
        <v>220</v>
      </c>
      <c r="F235" s="33" t="s">
        <v>221</v>
      </c>
      <c r="G235" s="34">
        <v>647216.62</v>
      </c>
      <c r="H235" s="34">
        <v>608820.31000000006</v>
      </c>
    </row>
    <row r="236" spans="1:8" ht="45" outlineLevel="1" x14ac:dyDescent="0.2">
      <c r="A236" s="32" t="s">
        <v>156</v>
      </c>
      <c r="B236" s="33" t="s">
        <v>157</v>
      </c>
      <c r="C236" s="32" t="s">
        <v>338</v>
      </c>
      <c r="D236" s="33" t="s">
        <v>339</v>
      </c>
      <c r="E236" s="32" t="s">
        <v>24</v>
      </c>
      <c r="F236" s="33" t="s">
        <v>159</v>
      </c>
      <c r="G236" s="34">
        <v>526700</v>
      </c>
      <c r="H236" s="34">
        <v>526700</v>
      </c>
    </row>
    <row r="237" spans="1:8" ht="45" outlineLevel="1" x14ac:dyDescent="0.2">
      <c r="A237" s="32" t="s">
        <v>156</v>
      </c>
      <c r="B237" s="33" t="s">
        <v>157</v>
      </c>
      <c r="C237" s="32" t="s">
        <v>340</v>
      </c>
      <c r="D237" s="33" t="s">
        <v>228</v>
      </c>
      <c r="E237" s="32" t="s">
        <v>48</v>
      </c>
      <c r="F237" s="33" t="s">
        <v>146</v>
      </c>
      <c r="G237" s="34">
        <v>1106000</v>
      </c>
      <c r="H237" s="34">
        <v>819389.35</v>
      </c>
    </row>
    <row r="238" spans="1:8" ht="56.25" outlineLevel="1" x14ac:dyDescent="0.2">
      <c r="A238" s="32" t="s">
        <v>156</v>
      </c>
      <c r="B238" s="33" t="s">
        <v>157</v>
      </c>
      <c r="C238" s="32" t="s">
        <v>340</v>
      </c>
      <c r="D238" s="33" t="s">
        <v>228</v>
      </c>
      <c r="E238" s="32" t="s">
        <v>49</v>
      </c>
      <c r="F238" s="33" t="s">
        <v>147</v>
      </c>
      <c r="G238" s="34">
        <v>334000</v>
      </c>
      <c r="H238" s="34">
        <v>247455.88</v>
      </c>
    </row>
    <row r="239" spans="1:8" ht="22.5" outlineLevel="1" x14ac:dyDescent="0.2">
      <c r="A239" s="32" t="s">
        <v>156</v>
      </c>
      <c r="B239" s="33" t="s">
        <v>157</v>
      </c>
      <c r="C239" s="32" t="s">
        <v>341</v>
      </c>
      <c r="D239" s="33" t="s">
        <v>84</v>
      </c>
      <c r="E239" s="32" t="s">
        <v>229</v>
      </c>
      <c r="F239" s="33" t="s">
        <v>230</v>
      </c>
      <c r="G239" s="34">
        <v>680000</v>
      </c>
      <c r="H239" s="34">
        <v>676552.67</v>
      </c>
    </row>
    <row r="240" spans="1:8" ht="33.75" outlineLevel="1" x14ac:dyDescent="0.2">
      <c r="A240" s="32" t="s">
        <v>156</v>
      </c>
      <c r="B240" s="33" t="s">
        <v>157</v>
      </c>
      <c r="C240" s="32" t="s">
        <v>55</v>
      </c>
      <c r="D240" s="33" t="s">
        <v>32</v>
      </c>
      <c r="E240" s="32" t="s">
        <v>33</v>
      </c>
      <c r="F240" s="33" t="s">
        <v>34</v>
      </c>
      <c r="G240" s="34">
        <v>59570</v>
      </c>
      <c r="H240" s="34">
        <v>59570</v>
      </c>
    </row>
    <row r="241" spans="1:8" ht="22.5" x14ac:dyDescent="0.2">
      <c r="A241" s="40" t="s">
        <v>156</v>
      </c>
      <c r="B241" s="41" t="s">
        <v>157</v>
      </c>
      <c r="C241" s="40"/>
      <c r="D241" s="41"/>
      <c r="E241" s="40"/>
      <c r="F241" s="41"/>
      <c r="G241" s="42">
        <f>SUM(G232:G240)</f>
        <v>11898085.369999999</v>
      </c>
      <c r="H241" s="42">
        <f>SUM(H232:H240)</f>
        <v>10785276.810000001</v>
      </c>
    </row>
    <row r="242" spans="1:8" ht="33.75" outlineLevel="1" x14ac:dyDescent="0.2">
      <c r="A242" s="32" t="s">
        <v>113</v>
      </c>
      <c r="B242" s="33" t="s">
        <v>114</v>
      </c>
      <c r="C242" s="32" t="s">
        <v>115</v>
      </c>
      <c r="D242" s="33" t="s">
        <v>197</v>
      </c>
      <c r="E242" s="32" t="s">
        <v>48</v>
      </c>
      <c r="F242" s="33" t="s">
        <v>146</v>
      </c>
      <c r="G242" s="34">
        <v>5132185</v>
      </c>
      <c r="H242" s="34">
        <v>4988038</v>
      </c>
    </row>
    <row r="243" spans="1:8" ht="56.25" outlineLevel="1" x14ac:dyDescent="0.2">
      <c r="A243" s="32" t="s">
        <v>113</v>
      </c>
      <c r="B243" s="33" t="s">
        <v>114</v>
      </c>
      <c r="C243" s="32" t="s">
        <v>115</v>
      </c>
      <c r="D243" s="33" t="s">
        <v>197</v>
      </c>
      <c r="E243" s="32" t="s">
        <v>49</v>
      </c>
      <c r="F243" s="33" t="s">
        <v>147</v>
      </c>
      <c r="G243" s="34">
        <v>1551635</v>
      </c>
      <c r="H243" s="34">
        <v>1452134.95</v>
      </c>
    </row>
    <row r="244" spans="1:8" ht="33.75" outlineLevel="1" x14ac:dyDescent="0.2">
      <c r="A244" s="32" t="s">
        <v>113</v>
      </c>
      <c r="B244" s="33" t="s">
        <v>114</v>
      </c>
      <c r="C244" s="32" t="s">
        <v>115</v>
      </c>
      <c r="D244" s="33" t="s">
        <v>197</v>
      </c>
      <c r="E244" s="32" t="s">
        <v>24</v>
      </c>
      <c r="F244" s="33" t="s">
        <v>159</v>
      </c>
      <c r="G244" s="34">
        <v>1077498.55</v>
      </c>
      <c r="H244" s="34">
        <v>1012878.79</v>
      </c>
    </row>
    <row r="245" spans="1:8" ht="33.75" outlineLevel="1" x14ac:dyDescent="0.2">
      <c r="A245" s="32" t="s">
        <v>113</v>
      </c>
      <c r="B245" s="33" t="s">
        <v>114</v>
      </c>
      <c r="C245" s="32" t="s">
        <v>115</v>
      </c>
      <c r="D245" s="33" t="s">
        <v>197</v>
      </c>
      <c r="E245" s="32" t="s">
        <v>220</v>
      </c>
      <c r="F245" s="33" t="s">
        <v>221</v>
      </c>
      <c r="G245" s="34">
        <v>156132.71</v>
      </c>
      <c r="H245" s="34">
        <v>156132.71</v>
      </c>
    </row>
    <row r="246" spans="1:8" ht="33.75" outlineLevel="1" x14ac:dyDescent="0.2">
      <c r="A246" s="32" t="s">
        <v>113</v>
      </c>
      <c r="B246" s="33" t="s">
        <v>114</v>
      </c>
      <c r="C246" s="32" t="s">
        <v>115</v>
      </c>
      <c r="D246" s="33" t="s">
        <v>197</v>
      </c>
      <c r="E246" s="32" t="s">
        <v>172</v>
      </c>
      <c r="F246" s="33" t="s">
        <v>173</v>
      </c>
      <c r="G246" s="34">
        <v>9942</v>
      </c>
      <c r="H246" s="34">
        <v>4000</v>
      </c>
    </row>
    <row r="247" spans="1:8" ht="33.75" outlineLevel="1" x14ac:dyDescent="0.2">
      <c r="A247" s="32" t="s">
        <v>113</v>
      </c>
      <c r="B247" s="33" t="s">
        <v>114</v>
      </c>
      <c r="C247" s="32" t="s">
        <v>55</v>
      </c>
      <c r="D247" s="33" t="s">
        <v>32</v>
      </c>
      <c r="E247" s="32" t="s">
        <v>308</v>
      </c>
      <c r="F247" s="33" t="s">
        <v>173</v>
      </c>
      <c r="G247" s="34">
        <v>10448</v>
      </c>
      <c r="H247" s="34">
        <v>10448</v>
      </c>
    </row>
    <row r="248" spans="1:8" ht="56.25" outlineLevel="1" x14ac:dyDescent="0.2">
      <c r="A248" s="32" t="s">
        <v>113</v>
      </c>
      <c r="B248" s="33" t="s">
        <v>114</v>
      </c>
      <c r="C248" s="32" t="s">
        <v>217</v>
      </c>
      <c r="D248" s="10" t="s">
        <v>112</v>
      </c>
      <c r="E248" s="32" t="s">
        <v>256</v>
      </c>
      <c r="F248" s="33" t="s">
        <v>159</v>
      </c>
      <c r="G248" s="34">
        <v>3024000</v>
      </c>
      <c r="H248" s="34">
        <v>3024000</v>
      </c>
    </row>
    <row r="249" spans="1:8" ht="22.5" outlineLevel="1" x14ac:dyDescent="0.2">
      <c r="A249" s="40" t="s">
        <v>113</v>
      </c>
      <c r="B249" s="41" t="s">
        <v>114</v>
      </c>
      <c r="C249" s="40"/>
      <c r="D249" s="41"/>
      <c r="E249" s="40"/>
      <c r="F249" s="41"/>
      <c r="G249" s="42">
        <f>SUM(G242:G248)</f>
        <v>10961841.26</v>
      </c>
      <c r="H249" s="42">
        <f>SUM(H242:H248)</f>
        <v>10647632.449999999</v>
      </c>
    </row>
    <row r="250" spans="1:8" ht="90" outlineLevel="1" x14ac:dyDescent="0.2">
      <c r="A250" s="32" t="s">
        <v>72</v>
      </c>
      <c r="B250" s="33" t="s">
        <v>73</v>
      </c>
      <c r="C250" s="32" t="s">
        <v>116</v>
      </c>
      <c r="D250" s="33" t="s">
        <v>117</v>
      </c>
      <c r="E250" s="32" t="s">
        <v>95</v>
      </c>
      <c r="F250" s="33" t="s">
        <v>96</v>
      </c>
      <c r="G250" s="34">
        <v>4334400</v>
      </c>
      <c r="H250" s="34">
        <v>4140064.18</v>
      </c>
    </row>
    <row r="251" spans="1:8" ht="90" outlineLevel="1" x14ac:dyDescent="0.2">
      <c r="A251" s="32" t="s">
        <v>72</v>
      </c>
      <c r="B251" s="33" t="s">
        <v>73</v>
      </c>
      <c r="C251" s="32" t="s">
        <v>118</v>
      </c>
      <c r="D251" s="33" t="s">
        <v>119</v>
      </c>
      <c r="E251" s="32" t="s">
        <v>95</v>
      </c>
      <c r="F251" s="33" t="s">
        <v>96</v>
      </c>
      <c r="G251" s="34">
        <v>53500</v>
      </c>
      <c r="H251" s="34">
        <v>39786.5</v>
      </c>
    </row>
    <row r="252" spans="1:8" ht="22.5" x14ac:dyDescent="0.2">
      <c r="A252" s="40" t="s">
        <v>72</v>
      </c>
      <c r="B252" s="41" t="s">
        <v>73</v>
      </c>
      <c r="C252" s="40"/>
      <c r="D252" s="41"/>
      <c r="E252" s="40"/>
      <c r="F252" s="41"/>
      <c r="G252" s="42">
        <f>SUM(G250:G251)</f>
        <v>4387900</v>
      </c>
      <c r="H252" s="42">
        <f>SUM(H250:H251)</f>
        <v>4179850.68</v>
      </c>
    </row>
    <row r="253" spans="1:8" ht="90" outlineLevel="1" x14ac:dyDescent="0.2">
      <c r="A253" s="32" t="s">
        <v>120</v>
      </c>
      <c r="B253" s="33" t="s">
        <v>121</v>
      </c>
      <c r="C253" s="32" t="s">
        <v>122</v>
      </c>
      <c r="D253" s="33" t="s">
        <v>123</v>
      </c>
      <c r="E253" s="32" t="s">
        <v>95</v>
      </c>
      <c r="F253" s="33" t="s">
        <v>96</v>
      </c>
      <c r="G253" s="34">
        <v>195000</v>
      </c>
      <c r="H253" s="34">
        <v>195000</v>
      </c>
    </row>
    <row r="254" spans="1:8" ht="45" outlineLevel="1" x14ac:dyDescent="0.2">
      <c r="A254" s="32" t="s">
        <v>120</v>
      </c>
      <c r="B254" s="33" t="s">
        <v>121</v>
      </c>
      <c r="C254" s="32" t="s">
        <v>124</v>
      </c>
      <c r="D254" s="33" t="s">
        <v>125</v>
      </c>
      <c r="E254" s="32" t="s">
        <v>95</v>
      </c>
      <c r="F254" s="33" t="s">
        <v>96</v>
      </c>
      <c r="G254" s="34">
        <v>6607900</v>
      </c>
      <c r="H254" s="34">
        <v>6607900</v>
      </c>
    </row>
    <row r="255" spans="1:8" ht="56.25" outlineLevel="1" x14ac:dyDescent="0.2">
      <c r="A255" s="32" t="s">
        <v>120</v>
      </c>
      <c r="B255" s="33" t="s">
        <v>121</v>
      </c>
      <c r="C255" s="32" t="s">
        <v>126</v>
      </c>
      <c r="D255" s="33" t="s">
        <v>127</v>
      </c>
      <c r="E255" s="32" t="s">
        <v>24</v>
      </c>
      <c r="F255" s="33" t="s">
        <v>159</v>
      </c>
      <c r="G255" s="34">
        <v>4619187.4000000004</v>
      </c>
      <c r="H255" s="34">
        <v>4619133.38</v>
      </c>
    </row>
    <row r="256" spans="1:8" ht="56.25" outlineLevel="1" x14ac:dyDescent="0.2">
      <c r="A256" s="32" t="s">
        <v>120</v>
      </c>
      <c r="B256" s="33" t="s">
        <v>121</v>
      </c>
      <c r="C256" s="32" t="s">
        <v>126</v>
      </c>
      <c r="D256" s="33" t="s">
        <v>127</v>
      </c>
      <c r="E256" s="32" t="s">
        <v>95</v>
      </c>
      <c r="F256" s="33" t="s">
        <v>96</v>
      </c>
      <c r="G256" s="34">
        <v>279312.59999999998</v>
      </c>
      <c r="H256" s="34">
        <v>279312.59999999998</v>
      </c>
    </row>
    <row r="257" spans="1:8" ht="90" x14ac:dyDescent="0.2">
      <c r="A257" s="32" t="s">
        <v>120</v>
      </c>
      <c r="B257" s="33" t="s">
        <v>121</v>
      </c>
      <c r="C257" s="32" t="s">
        <v>244</v>
      </c>
      <c r="D257" s="33" t="s">
        <v>245</v>
      </c>
      <c r="E257" s="32" t="s">
        <v>297</v>
      </c>
      <c r="F257" s="33" t="s">
        <v>146</v>
      </c>
      <c r="G257" s="34">
        <v>14366.51</v>
      </c>
      <c r="H257" s="34">
        <v>14366.51</v>
      </c>
    </row>
    <row r="258" spans="1:8" ht="90" x14ac:dyDescent="0.2">
      <c r="A258" s="32" t="s">
        <v>120</v>
      </c>
      <c r="B258" s="33" t="s">
        <v>121</v>
      </c>
      <c r="C258" s="32" t="s">
        <v>244</v>
      </c>
      <c r="D258" s="33" t="s">
        <v>245</v>
      </c>
      <c r="E258" s="32" t="s">
        <v>342</v>
      </c>
      <c r="F258" s="33" t="s">
        <v>147</v>
      </c>
      <c r="G258" s="34">
        <v>4338.6899999999996</v>
      </c>
      <c r="H258" s="34">
        <v>4338.6899999999996</v>
      </c>
    </row>
    <row r="259" spans="1:8" ht="90" x14ac:dyDescent="0.2">
      <c r="A259" s="32" t="s">
        <v>120</v>
      </c>
      <c r="B259" s="33" t="s">
        <v>121</v>
      </c>
      <c r="C259" s="32" t="s">
        <v>244</v>
      </c>
      <c r="D259" s="33" t="s">
        <v>245</v>
      </c>
      <c r="E259" s="32" t="s">
        <v>256</v>
      </c>
      <c r="F259" s="33" t="s">
        <v>159</v>
      </c>
      <c r="G259" s="34">
        <v>115880.78</v>
      </c>
      <c r="H259" s="34">
        <v>115880.78</v>
      </c>
    </row>
    <row r="260" spans="1:8" ht="90" x14ac:dyDescent="0.2">
      <c r="A260" s="32" t="s">
        <v>120</v>
      </c>
      <c r="B260" s="33" t="s">
        <v>121</v>
      </c>
      <c r="C260" s="32" t="s">
        <v>244</v>
      </c>
      <c r="D260" s="33" t="s">
        <v>245</v>
      </c>
      <c r="E260" s="32" t="s">
        <v>269</v>
      </c>
      <c r="F260" s="33" t="s">
        <v>34</v>
      </c>
      <c r="G260" s="34">
        <v>604877</v>
      </c>
      <c r="H260" s="34">
        <v>604877</v>
      </c>
    </row>
    <row r="261" spans="1:8" outlineLevel="1" x14ac:dyDescent="0.2">
      <c r="A261" s="40" t="s">
        <v>120</v>
      </c>
      <c r="B261" s="41" t="s">
        <v>121</v>
      </c>
      <c r="C261" s="40"/>
      <c r="D261" s="41"/>
      <c r="E261" s="40"/>
      <c r="F261" s="41"/>
      <c r="G261" s="42">
        <f>SUM(G253:G260)</f>
        <v>12440862.979999999</v>
      </c>
      <c r="H261" s="42">
        <f>SUM(H253:H260)</f>
        <v>12440808.959999997</v>
      </c>
    </row>
    <row r="262" spans="1:8" ht="22.5" outlineLevel="1" x14ac:dyDescent="0.2">
      <c r="A262" s="32" t="s">
        <v>78</v>
      </c>
      <c r="B262" s="33" t="s">
        <v>79</v>
      </c>
      <c r="C262" s="9" t="s">
        <v>343</v>
      </c>
      <c r="D262" s="10" t="s">
        <v>80</v>
      </c>
      <c r="E262" s="32" t="s">
        <v>24</v>
      </c>
      <c r="F262" s="33" t="s">
        <v>159</v>
      </c>
      <c r="G262" s="34">
        <v>52600</v>
      </c>
      <c r="H262" s="34">
        <v>52600</v>
      </c>
    </row>
    <row r="263" spans="1:8" ht="22.5" outlineLevel="1" x14ac:dyDescent="0.2">
      <c r="A263" s="32" t="s">
        <v>78</v>
      </c>
      <c r="B263" s="33" t="s">
        <v>79</v>
      </c>
      <c r="C263" s="9" t="s">
        <v>344</v>
      </c>
      <c r="D263" s="10" t="s">
        <v>80</v>
      </c>
      <c r="E263" s="32" t="s">
        <v>24</v>
      </c>
      <c r="F263" s="33" t="s">
        <v>159</v>
      </c>
      <c r="G263" s="34">
        <v>25000</v>
      </c>
      <c r="H263" s="34">
        <v>25000</v>
      </c>
    </row>
    <row r="264" spans="1:8" ht="22.5" x14ac:dyDescent="0.2">
      <c r="A264" s="32" t="s">
        <v>78</v>
      </c>
      <c r="B264" s="33" t="s">
        <v>79</v>
      </c>
      <c r="C264" s="9" t="s">
        <v>345</v>
      </c>
      <c r="D264" s="10" t="s">
        <v>80</v>
      </c>
      <c r="E264" s="32" t="s">
        <v>256</v>
      </c>
      <c r="F264" s="33" t="s">
        <v>159</v>
      </c>
      <c r="G264" s="34">
        <v>501600</v>
      </c>
      <c r="H264" s="34">
        <v>501570.88</v>
      </c>
    </row>
    <row r="265" spans="1:8" ht="22.5" x14ac:dyDescent="0.2">
      <c r="A265" s="32" t="s">
        <v>78</v>
      </c>
      <c r="B265" s="33" t="s">
        <v>79</v>
      </c>
      <c r="C265" s="9" t="s">
        <v>345</v>
      </c>
      <c r="D265" s="10" t="s">
        <v>80</v>
      </c>
      <c r="E265" s="32" t="s">
        <v>346</v>
      </c>
      <c r="F265" s="33" t="s">
        <v>347</v>
      </c>
      <c r="G265" s="34">
        <v>25000</v>
      </c>
      <c r="H265" s="34">
        <v>25000</v>
      </c>
    </row>
    <row r="266" spans="1:8" outlineLevel="1" x14ac:dyDescent="0.2">
      <c r="A266" s="40" t="s">
        <v>78</v>
      </c>
      <c r="B266" s="41" t="s">
        <v>79</v>
      </c>
      <c r="C266" s="40"/>
      <c r="D266" s="41"/>
      <c r="E266" s="40"/>
      <c r="F266" s="41"/>
      <c r="G266" s="42">
        <f>SUM(G262:G265)</f>
        <v>604200</v>
      </c>
      <c r="H266" s="42">
        <f>SUM(H262:H265)</f>
        <v>604170.88</v>
      </c>
    </row>
    <row r="267" spans="1:8" x14ac:dyDescent="0.2">
      <c r="A267" s="37" t="s">
        <v>25</v>
      </c>
      <c r="B267" s="38"/>
      <c r="C267" s="37"/>
      <c r="D267" s="38"/>
      <c r="E267" s="37"/>
      <c r="F267" s="38"/>
      <c r="G267" s="39">
        <f>G197+G231+G241+G249+G252+G261+G266</f>
        <v>342542975.64000005</v>
      </c>
      <c r="H267" s="39">
        <f>H197+H231+H241+H249+H252+H261+H266</f>
        <v>324397982.94999999</v>
      </c>
    </row>
    <row r="268" spans="1:8" ht="25.5" customHeight="1" x14ac:dyDescent="0.2">
      <c r="A268" s="57" t="s">
        <v>11</v>
      </c>
      <c r="B268" s="57"/>
      <c r="C268" s="57"/>
      <c r="D268" s="57"/>
      <c r="E268" s="57"/>
      <c r="F268" s="57"/>
      <c r="G268" s="46"/>
      <c r="H268" s="46"/>
    </row>
    <row r="269" spans="1:8" ht="90" outlineLevel="1" x14ac:dyDescent="0.2">
      <c r="A269" s="32" t="s">
        <v>26</v>
      </c>
      <c r="B269" s="33" t="s">
        <v>27</v>
      </c>
      <c r="C269" s="32" t="s">
        <v>18</v>
      </c>
      <c r="D269" s="33" t="s">
        <v>19</v>
      </c>
      <c r="E269" s="32" t="s">
        <v>24</v>
      </c>
      <c r="F269" s="33" t="s">
        <v>159</v>
      </c>
      <c r="G269" s="34">
        <v>200000</v>
      </c>
      <c r="H269" s="34">
        <v>141967.72</v>
      </c>
    </row>
    <row r="270" spans="1:8" ht="90" x14ac:dyDescent="0.2">
      <c r="A270" s="40" t="s">
        <v>26</v>
      </c>
      <c r="B270" s="41" t="s">
        <v>27</v>
      </c>
      <c r="C270" s="40"/>
      <c r="D270" s="41"/>
      <c r="E270" s="40"/>
      <c r="F270" s="41"/>
      <c r="G270" s="42">
        <v>200000</v>
      </c>
      <c r="H270" s="42">
        <f>H269</f>
        <v>141967.72</v>
      </c>
    </row>
    <row r="271" spans="1:8" ht="33.75" x14ac:dyDescent="0.2">
      <c r="A271" s="32" t="s">
        <v>43</v>
      </c>
      <c r="B271" s="33" t="s">
        <v>44</v>
      </c>
      <c r="C271" s="9" t="s">
        <v>55</v>
      </c>
      <c r="D271" s="10" t="s">
        <v>32</v>
      </c>
      <c r="E271" s="9" t="s">
        <v>172</v>
      </c>
      <c r="F271" s="10" t="s">
        <v>173</v>
      </c>
      <c r="G271" s="48">
        <v>0.34</v>
      </c>
      <c r="H271" s="42">
        <v>0.34</v>
      </c>
    </row>
    <row r="272" spans="1:8" ht="45" outlineLevel="1" x14ac:dyDescent="0.2">
      <c r="A272" s="32" t="s">
        <v>43</v>
      </c>
      <c r="B272" s="33" t="s">
        <v>44</v>
      </c>
      <c r="C272" s="32" t="s">
        <v>128</v>
      </c>
      <c r="D272" s="33" t="s">
        <v>129</v>
      </c>
      <c r="E272" s="32" t="s">
        <v>24</v>
      </c>
      <c r="F272" s="33" t="s">
        <v>159</v>
      </c>
      <c r="G272" s="34">
        <v>149999.66</v>
      </c>
      <c r="H272" s="34">
        <v>71600</v>
      </c>
    </row>
    <row r="273" spans="1:8" ht="33.75" x14ac:dyDescent="0.2">
      <c r="A273" s="40" t="s">
        <v>43</v>
      </c>
      <c r="B273" s="41" t="s">
        <v>44</v>
      </c>
      <c r="C273" s="40"/>
      <c r="D273" s="41"/>
      <c r="E273" s="40"/>
      <c r="F273" s="41"/>
      <c r="G273" s="42">
        <f>SUM(G271:G272)</f>
        <v>150000</v>
      </c>
      <c r="H273" s="42">
        <f>SUM(H271:H272)</f>
        <v>71600.34</v>
      </c>
    </row>
    <row r="274" spans="1:8" ht="22.5" outlineLevel="1" x14ac:dyDescent="0.2">
      <c r="A274" s="32" t="s">
        <v>58</v>
      </c>
      <c r="B274" s="33" t="s">
        <v>59</v>
      </c>
      <c r="C274" s="32" t="s">
        <v>60</v>
      </c>
      <c r="D274" s="33" t="s">
        <v>61</v>
      </c>
      <c r="E274" s="32" t="s">
        <v>24</v>
      </c>
      <c r="F274" s="33" t="s">
        <v>159</v>
      </c>
      <c r="G274" s="34">
        <v>270000</v>
      </c>
      <c r="H274" s="34">
        <v>118300</v>
      </c>
    </row>
    <row r="275" spans="1:8" ht="22.5" x14ac:dyDescent="0.2">
      <c r="A275" s="40" t="s">
        <v>58</v>
      </c>
      <c r="B275" s="41" t="s">
        <v>59</v>
      </c>
      <c r="C275" s="40"/>
      <c r="D275" s="41"/>
      <c r="E275" s="40"/>
      <c r="F275" s="41"/>
      <c r="G275" s="42">
        <f>SUM(G274)</f>
        <v>270000</v>
      </c>
      <c r="H275" s="42">
        <f>SUM(H274)</f>
        <v>118300</v>
      </c>
    </row>
    <row r="276" spans="1:8" x14ac:dyDescent="0.2">
      <c r="A276" s="37" t="s">
        <v>25</v>
      </c>
      <c r="B276" s="38"/>
      <c r="C276" s="37"/>
      <c r="D276" s="38"/>
      <c r="E276" s="37"/>
      <c r="F276" s="38"/>
      <c r="G276" s="39">
        <f>G275+G273+G270</f>
        <v>620000</v>
      </c>
      <c r="H276" s="39">
        <f>H275+H273+H270</f>
        <v>331868.06</v>
      </c>
    </row>
    <row r="277" spans="1:8" ht="21.75" customHeight="1" x14ac:dyDescent="0.2">
      <c r="A277" s="57" t="s">
        <v>12</v>
      </c>
      <c r="B277" s="57"/>
      <c r="C277" s="57"/>
      <c r="D277" s="57"/>
      <c r="E277" s="57"/>
      <c r="F277" s="57"/>
      <c r="G277" s="46"/>
      <c r="H277" s="46"/>
    </row>
    <row r="278" spans="1:8" ht="56.25" outlineLevel="1" x14ac:dyDescent="0.2">
      <c r="A278" s="32" t="s">
        <v>130</v>
      </c>
      <c r="B278" s="33" t="s">
        <v>131</v>
      </c>
      <c r="C278" s="32" t="s">
        <v>18</v>
      </c>
      <c r="D278" s="33" t="s">
        <v>19</v>
      </c>
      <c r="E278" s="32" t="s">
        <v>20</v>
      </c>
      <c r="F278" s="33" t="s">
        <v>21</v>
      </c>
      <c r="G278" s="34">
        <v>4062000</v>
      </c>
      <c r="H278" s="34">
        <v>3827698.66</v>
      </c>
    </row>
    <row r="279" spans="1:8" ht="56.25" outlineLevel="1" x14ac:dyDescent="0.2">
      <c r="A279" s="32" t="s">
        <v>130</v>
      </c>
      <c r="B279" s="33" t="s">
        <v>131</v>
      </c>
      <c r="C279" s="32" t="s">
        <v>18</v>
      </c>
      <c r="D279" s="33" t="s">
        <v>19</v>
      </c>
      <c r="E279" s="32" t="s">
        <v>28</v>
      </c>
      <c r="F279" s="33" t="s">
        <v>29</v>
      </c>
      <c r="G279" s="34">
        <v>1500</v>
      </c>
      <c r="H279" s="34">
        <v>968</v>
      </c>
    </row>
    <row r="280" spans="1:8" ht="67.5" outlineLevel="1" x14ac:dyDescent="0.2">
      <c r="A280" s="32" t="s">
        <v>130</v>
      </c>
      <c r="B280" s="33" t="s">
        <v>131</v>
      </c>
      <c r="C280" s="32" t="s">
        <v>18</v>
      </c>
      <c r="D280" s="33" t="s">
        <v>19</v>
      </c>
      <c r="E280" s="32" t="s">
        <v>22</v>
      </c>
      <c r="F280" s="33" t="s">
        <v>23</v>
      </c>
      <c r="G280" s="34">
        <v>1323500</v>
      </c>
      <c r="H280" s="34">
        <v>1141106.5</v>
      </c>
    </row>
    <row r="281" spans="1:8" ht="56.25" outlineLevel="1" x14ac:dyDescent="0.2">
      <c r="A281" s="32" t="s">
        <v>130</v>
      </c>
      <c r="B281" s="33" t="s">
        <v>131</v>
      </c>
      <c r="C281" s="32" t="s">
        <v>18</v>
      </c>
      <c r="D281" s="33" t="s">
        <v>19</v>
      </c>
      <c r="E281" s="32" t="s">
        <v>24</v>
      </c>
      <c r="F281" s="33" t="s">
        <v>159</v>
      </c>
      <c r="G281" s="34">
        <v>996000</v>
      </c>
      <c r="H281" s="34">
        <v>806872.77</v>
      </c>
    </row>
    <row r="282" spans="1:8" ht="56.25" outlineLevel="1" x14ac:dyDescent="0.2">
      <c r="A282" s="32" t="s">
        <v>130</v>
      </c>
      <c r="B282" s="33" t="s">
        <v>131</v>
      </c>
      <c r="C282" s="32" t="s">
        <v>18</v>
      </c>
      <c r="D282" s="33" t="s">
        <v>19</v>
      </c>
      <c r="E282" s="32" t="s">
        <v>172</v>
      </c>
      <c r="F282" s="33" t="s">
        <v>173</v>
      </c>
      <c r="G282" s="34">
        <v>1000</v>
      </c>
      <c r="H282" s="34">
        <v>0</v>
      </c>
    </row>
    <row r="283" spans="1:8" ht="56.25" outlineLevel="1" x14ac:dyDescent="0.2">
      <c r="A283" s="32" t="s">
        <v>130</v>
      </c>
      <c r="B283" s="33" t="s">
        <v>131</v>
      </c>
      <c r="C283" s="32" t="s">
        <v>18</v>
      </c>
      <c r="D283" s="33" t="s">
        <v>19</v>
      </c>
      <c r="E283" s="32" t="s">
        <v>144</v>
      </c>
      <c r="F283" s="33" t="s">
        <v>145</v>
      </c>
      <c r="G283" s="34">
        <v>5000</v>
      </c>
      <c r="H283" s="34">
        <v>0</v>
      </c>
    </row>
    <row r="284" spans="1:8" ht="67.5" outlineLevel="1" x14ac:dyDescent="0.2">
      <c r="A284" s="32" t="s">
        <v>130</v>
      </c>
      <c r="B284" s="33" t="s">
        <v>131</v>
      </c>
      <c r="C284" s="32" t="s">
        <v>238</v>
      </c>
      <c r="D284" s="33" t="s">
        <v>239</v>
      </c>
      <c r="E284" s="32" t="s">
        <v>20</v>
      </c>
      <c r="F284" s="33" t="s">
        <v>21</v>
      </c>
      <c r="G284" s="34">
        <v>29593.74</v>
      </c>
      <c r="H284" s="34">
        <v>29593.74</v>
      </c>
    </row>
    <row r="285" spans="1:8" ht="67.5" outlineLevel="1" x14ac:dyDescent="0.2">
      <c r="A285" s="32" t="s">
        <v>130</v>
      </c>
      <c r="B285" s="33" t="s">
        <v>131</v>
      </c>
      <c r="C285" s="32" t="s">
        <v>238</v>
      </c>
      <c r="D285" s="33" t="s">
        <v>239</v>
      </c>
      <c r="E285" s="32" t="s">
        <v>22</v>
      </c>
      <c r="F285" s="33" t="s">
        <v>23</v>
      </c>
      <c r="G285" s="34">
        <v>8937.2800000000007</v>
      </c>
      <c r="H285" s="34">
        <v>8937.2800000000007</v>
      </c>
    </row>
    <row r="286" spans="1:8" ht="67.5" x14ac:dyDescent="0.2">
      <c r="A286" s="40" t="s">
        <v>130</v>
      </c>
      <c r="B286" s="41" t="s">
        <v>131</v>
      </c>
      <c r="C286" s="40"/>
      <c r="D286" s="41"/>
      <c r="E286" s="40"/>
      <c r="F286" s="41"/>
      <c r="G286" s="42">
        <f>SUM(G278:G285)</f>
        <v>6427531.0200000005</v>
      </c>
      <c r="H286" s="42">
        <f>SUM(H278:H285)</f>
        <v>5815176.9500000002</v>
      </c>
    </row>
    <row r="287" spans="1:8" ht="22.5" outlineLevel="1" x14ac:dyDescent="0.2">
      <c r="A287" s="32" t="s">
        <v>43</v>
      </c>
      <c r="B287" s="33" t="s">
        <v>44</v>
      </c>
      <c r="C287" s="32" t="s">
        <v>231</v>
      </c>
      <c r="D287" s="33" t="s">
        <v>45</v>
      </c>
      <c r="E287" s="32" t="s">
        <v>24</v>
      </c>
      <c r="F287" s="33" t="s">
        <v>159</v>
      </c>
      <c r="G287" s="34">
        <v>100000</v>
      </c>
      <c r="H287" s="34">
        <v>87400</v>
      </c>
    </row>
    <row r="288" spans="1:8" ht="33.75" x14ac:dyDescent="0.2">
      <c r="A288" s="40" t="s">
        <v>43</v>
      </c>
      <c r="B288" s="41" t="s">
        <v>44</v>
      </c>
      <c r="C288" s="40"/>
      <c r="D288" s="41"/>
      <c r="E288" s="40"/>
      <c r="F288" s="41"/>
      <c r="G288" s="42">
        <f>SUM(G287)</f>
        <v>100000</v>
      </c>
      <c r="H288" s="42">
        <f>SUM(H287)</f>
        <v>87400</v>
      </c>
    </row>
    <row r="289" spans="1:8" ht="22.5" outlineLevel="1" x14ac:dyDescent="0.2">
      <c r="A289" s="32" t="s">
        <v>87</v>
      </c>
      <c r="B289" s="33" t="s">
        <v>88</v>
      </c>
      <c r="C289" s="32" t="s">
        <v>132</v>
      </c>
      <c r="D289" s="33" t="s">
        <v>133</v>
      </c>
      <c r="E289" s="32" t="s">
        <v>134</v>
      </c>
      <c r="F289" s="33" t="s">
        <v>133</v>
      </c>
      <c r="G289" s="34">
        <v>5100000</v>
      </c>
      <c r="H289" s="34">
        <v>5100000</v>
      </c>
    </row>
    <row r="290" spans="1:8" ht="45" outlineLevel="1" x14ac:dyDescent="0.2">
      <c r="A290" s="32" t="s">
        <v>87</v>
      </c>
      <c r="B290" s="33" t="s">
        <v>88</v>
      </c>
      <c r="C290" s="32" t="s">
        <v>218</v>
      </c>
      <c r="D290" s="33" t="s">
        <v>184</v>
      </c>
      <c r="E290" s="32" t="s">
        <v>134</v>
      </c>
      <c r="F290" s="33" t="s">
        <v>133</v>
      </c>
      <c r="G290" s="34">
        <v>3791919</v>
      </c>
      <c r="H290" s="34">
        <v>3791919</v>
      </c>
    </row>
    <row r="291" spans="1:8" ht="56.25" outlineLevel="1" x14ac:dyDescent="0.2">
      <c r="A291" s="32" t="s">
        <v>87</v>
      </c>
      <c r="B291" s="33" t="s">
        <v>88</v>
      </c>
      <c r="C291" s="9" t="s">
        <v>348</v>
      </c>
      <c r="D291" s="10" t="s">
        <v>349</v>
      </c>
      <c r="E291" s="9" t="s">
        <v>134</v>
      </c>
      <c r="F291" s="10" t="s">
        <v>133</v>
      </c>
      <c r="G291" s="34">
        <v>2330400</v>
      </c>
      <c r="H291" s="34">
        <v>1817712</v>
      </c>
    </row>
    <row r="292" spans="1:8" ht="22.5" x14ac:dyDescent="0.2">
      <c r="A292" s="40" t="s">
        <v>87</v>
      </c>
      <c r="B292" s="41" t="s">
        <v>88</v>
      </c>
      <c r="C292" s="40"/>
      <c r="D292" s="41"/>
      <c r="E292" s="40"/>
      <c r="F292" s="41"/>
      <c r="G292" s="42">
        <f>SUM(G289:G291)</f>
        <v>11222319</v>
      </c>
      <c r="H292" s="42">
        <f>SUM(H289:H291)</f>
        <v>10709631</v>
      </c>
    </row>
    <row r="293" spans="1:8" ht="22.5" x14ac:dyDescent="0.2">
      <c r="A293" s="47" t="s">
        <v>350</v>
      </c>
      <c r="B293" s="54" t="s">
        <v>59</v>
      </c>
      <c r="C293" s="9" t="s">
        <v>132</v>
      </c>
      <c r="D293" s="10" t="s">
        <v>133</v>
      </c>
      <c r="E293" s="9" t="s">
        <v>134</v>
      </c>
      <c r="F293" s="10" t="s">
        <v>133</v>
      </c>
      <c r="G293" s="8">
        <v>600000</v>
      </c>
      <c r="H293" s="48">
        <v>595000</v>
      </c>
    </row>
    <row r="294" spans="1:8" ht="22.5" x14ac:dyDescent="0.2">
      <c r="A294" s="40" t="s">
        <v>350</v>
      </c>
      <c r="B294" s="55" t="s">
        <v>59</v>
      </c>
      <c r="C294" s="17"/>
      <c r="D294" s="16"/>
      <c r="E294" s="17"/>
      <c r="F294" s="16"/>
      <c r="G294" s="18">
        <v>600000</v>
      </c>
      <c r="H294" s="18">
        <f>H293</f>
        <v>595000</v>
      </c>
    </row>
    <row r="295" spans="1:8" outlineLevel="1" x14ac:dyDescent="0.2">
      <c r="A295" s="32" t="s">
        <v>166</v>
      </c>
      <c r="B295" s="33" t="s">
        <v>167</v>
      </c>
      <c r="C295" s="32" t="s">
        <v>132</v>
      </c>
      <c r="D295" s="33" t="s">
        <v>133</v>
      </c>
      <c r="E295" s="32" t="s">
        <v>134</v>
      </c>
      <c r="F295" s="33" t="s">
        <v>133</v>
      </c>
      <c r="G295" s="34">
        <v>9000</v>
      </c>
      <c r="H295" s="34">
        <v>9000</v>
      </c>
    </row>
    <row r="296" spans="1:8" ht="56.25" outlineLevel="1" x14ac:dyDescent="0.2">
      <c r="A296" s="32" t="s">
        <v>166</v>
      </c>
      <c r="B296" s="33" t="s">
        <v>167</v>
      </c>
      <c r="C296" s="32" t="s">
        <v>351</v>
      </c>
      <c r="D296" s="33" t="s">
        <v>352</v>
      </c>
      <c r="E296" s="32" t="s">
        <v>134</v>
      </c>
      <c r="F296" s="33" t="s">
        <v>133</v>
      </c>
      <c r="G296" s="34">
        <v>300000</v>
      </c>
      <c r="H296" s="34">
        <v>300000</v>
      </c>
    </row>
    <row r="297" spans="1:8" ht="45" outlineLevel="1" x14ac:dyDescent="0.2">
      <c r="A297" s="32" t="s">
        <v>166</v>
      </c>
      <c r="B297" s="33" t="s">
        <v>167</v>
      </c>
      <c r="C297" s="32" t="s">
        <v>246</v>
      </c>
      <c r="D297" s="33" t="s">
        <v>247</v>
      </c>
      <c r="E297" s="32" t="s">
        <v>134</v>
      </c>
      <c r="F297" s="33" t="s">
        <v>133</v>
      </c>
      <c r="G297" s="34">
        <v>2325666.67</v>
      </c>
      <c r="H297" s="34">
        <v>2325666.67</v>
      </c>
    </row>
    <row r="298" spans="1:8" x14ac:dyDescent="0.2">
      <c r="A298" s="40" t="s">
        <v>166</v>
      </c>
      <c r="B298" s="41" t="s">
        <v>167</v>
      </c>
      <c r="C298" s="40"/>
      <c r="D298" s="41"/>
      <c r="E298" s="40"/>
      <c r="F298" s="41"/>
      <c r="G298" s="42">
        <f>SUM(G295:G297)</f>
        <v>2634666.67</v>
      </c>
      <c r="H298" s="42">
        <f>SUM(H295:H297)</f>
        <v>2634666.67</v>
      </c>
    </row>
    <row r="299" spans="1:8" ht="45" outlineLevel="1" x14ac:dyDescent="0.2">
      <c r="A299" s="32" t="s">
        <v>152</v>
      </c>
      <c r="B299" s="33" t="s">
        <v>148</v>
      </c>
      <c r="C299" s="32" t="s">
        <v>149</v>
      </c>
      <c r="D299" s="33" t="s">
        <v>150</v>
      </c>
      <c r="E299" s="32" t="s">
        <v>24</v>
      </c>
      <c r="F299" s="33" t="s">
        <v>159</v>
      </c>
      <c r="G299" s="34">
        <v>10000</v>
      </c>
      <c r="H299" s="34">
        <v>5000</v>
      </c>
    </row>
    <row r="300" spans="1:8" ht="33.75" x14ac:dyDescent="0.2">
      <c r="A300" s="40" t="s">
        <v>152</v>
      </c>
      <c r="B300" s="41" t="s">
        <v>148</v>
      </c>
      <c r="C300" s="40"/>
      <c r="D300" s="41"/>
      <c r="E300" s="40"/>
      <c r="F300" s="41"/>
      <c r="G300" s="42">
        <f>G299</f>
        <v>10000</v>
      </c>
      <c r="H300" s="42">
        <f>H299</f>
        <v>5000</v>
      </c>
    </row>
    <row r="301" spans="1:8" ht="33.75" outlineLevel="1" x14ac:dyDescent="0.2">
      <c r="A301" s="32" t="s">
        <v>100</v>
      </c>
      <c r="B301" s="33" t="s">
        <v>101</v>
      </c>
      <c r="C301" s="9" t="s">
        <v>353</v>
      </c>
      <c r="D301" s="10" t="s">
        <v>354</v>
      </c>
      <c r="E301" s="9" t="s">
        <v>134</v>
      </c>
      <c r="F301" s="10" t="s">
        <v>133</v>
      </c>
      <c r="G301" s="8">
        <v>718940</v>
      </c>
      <c r="H301" s="34">
        <v>718940</v>
      </c>
    </row>
    <row r="302" spans="1:8" outlineLevel="1" x14ac:dyDescent="0.2">
      <c r="A302" s="32" t="s">
        <v>100</v>
      </c>
      <c r="B302" s="33" t="s">
        <v>101</v>
      </c>
      <c r="C302" s="32" t="s">
        <v>132</v>
      </c>
      <c r="D302" s="33" t="s">
        <v>133</v>
      </c>
      <c r="E302" s="32" t="s">
        <v>134</v>
      </c>
      <c r="F302" s="33" t="s">
        <v>133</v>
      </c>
      <c r="G302" s="34">
        <v>600000</v>
      </c>
      <c r="H302" s="34">
        <v>600000</v>
      </c>
    </row>
    <row r="303" spans="1:8" x14ac:dyDescent="0.2">
      <c r="A303" s="40" t="s">
        <v>100</v>
      </c>
      <c r="B303" s="41" t="s">
        <v>101</v>
      </c>
      <c r="C303" s="40"/>
      <c r="D303" s="41"/>
      <c r="E303" s="40"/>
      <c r="F303" s="41"/>
      <c r="G303" s="42">
        <f>SUM(G301:G302)</f>
        <v>1318940</v>
      </c>
      <c r="H303" s="42">
        <f>SUM(H301:H302)</f>
        <v>1318940</v>
      </c>
    </row>
    <row r="304" spans="1:8" ht="22.5" outlineLevel="1" x14ac:dyDescent="0.2">
      <c r="A304" s="32" t="s">
        <v>168</v>
      </c>
      <c r="B304" s="33" t="s">
        <v>169</v>
      </c>
      <c r="C304" s="32" t="s">
        <v>132</v>
      </c>
      <c r="D304" s="33" t="s">
        <v>133</v>
      </c>
      <c r="E304" s="32" t="s">
        <v>134</v>
      </c>
      <c r="F304" s="33" t="s">
        <v>133</v>
      </c>
      <c r="G304" s="34">
        <v>13356000</v>
      </c>
      <c r="H304" s="34">
        <v>13356000</v>
      </c>
    </row>
    <row r="305" spans="1:9" ht="33.75" x14ac:dyDescent="0.2">
      <c r="A305" s="40" t="s">
        <v>168</v>
      </c>
      <c r="B305" s="41" t="s">
        <v>169</v>
      </c>
      <c r="C305" s="40"/>
      <c r="D305" s="41"/>
      <c r="E305" s="40"/>
      <c r="F305" s="41"/>
      <c r="G305" s="42">
        <f>SUM(G304)</f>
        <v>13356000</v>
      </c>
      <c r="H305" s="42">
        <f>SUM(H304)</f>
        <v>13356000</v>
      </c>
    </row>
    <row r="306" spans="1:9" x14ac:dyDescent="0.2">
      <c r="A306" s="37" t="s">
        <v>25</v>
      </c>
      <c r="B306" s="38"/>
      <c r="C306" s="37"/>
      <c r="D306" s="38"/>
      <c r="E306" s="37"/>
      <c r="F306" s="38"/>
      <c r="G306" s="39">
        <f>G305+G303+G300+G298+G294+G292+G288+G286</f>
        <v>35669456.690000005</v>
      </c>
      <c r="H306" s="39">
        <f>H305+H303+H300+H298+H294+H292+H288+H286</f>
        <v>34521814.620000005</v>
      </c>
    </row>
    <row r="307" spans="1:9" ht="30" customHeight="1" x14ac:dyDescent="0.2">
      <c r="A307" s="57" t="s">
        <v>13</v>
      </c>
      <c r="B307" s="57"/>
      <c r="C307" s="57"/>
      <c r="D307" s="57"/>
      <c r="E307" s="57"/>
      <c r="F307" s="57"/>
      <c r="G307" s="46"/>
      <c r="H307" s="46"/>
    </row>
    <row r="308" spans="1:9" ht="56.25" outlineLevel="1" x14ac:dyDescent="0.2">
      <c r="A308" s="32" t="s">
        <v>130</v>
      </c>
      <c r="B308" s="33" t="s">
        <v>131</v>
      </c>
      <c r="C308" s="32" t="s">
        <v>135</v>
      </c>
      <c r="D308" s="33" t="s">
        <v>136</v>
      </c>
      <c r="E308" s="32" t="s">
        <v>20</v>
      </c>
      <c r="F308" s="33" t="s">
        <v>21</v>
      </c>
      <c r="G308" s="34">
        <v>891400</v>
      </c>
      <c r="H308" s="34">
        <v>890315.83</v>
      </c>
    </row>
    <row r="309" spans="1:9" ht="67.5" outlineLevel="1" x14ac:dyDescent="0.2">
      <c r="A309" s="32" t="s">
        <v>130</v>
      </c>
      <c r="B309" s="33" t="s">
        <v>131</v>
      </c>
      <c r="C309" s="32" t="s">
        <v>135</v>
      </c>
      <c r="D309" s="33" t="s">
        <v>136</v>
      </c>
      <c r="E309" s="32" t="s">
        <v>22</v>
      </c>
      <c r="F309" s="33" t="s">
        <v>23</v>
      </c>
      <c r="G309" s="34">
        <v>269200</v>
      </c>
      <c r="H309" s="34">
        <v>267667.38</v>
      </c>
    </row>
    <row r="310" spans="1:9" ht="56.25" outlineLevel="1" x14ac:dyDescent="0.2">
      <c r="A310" s="32" t="s">
        <v>130</v>
      </c>
      <c r="B310" s="33" t="s">
        <v>131</v>
      </c>
      <c r="C310" s="32" t="s">
        <v>18</v>
      </c>
      <c r="D310" s="33" t="s">
        <v>19</v>
      </c>
      <c r="E310" s="32" t="s">
        <v>20</v>
      </c>
      <c r="F310" s="33" t="s">
        <v>21</v>
      </c>
      <c r="G310" s="34">
        <v>659900</v>
      </c>
      <c r="H310" s="34">
        <v>659684.76</v>
      </c>
    </row>
    <row r="311" spans="1:9" ht="67.5" outlineLevel="1" x14ac:dyDescent="0.2">
      <c r="A311" s="32" t="s">
        <v>130</v>
      </c>
      <c r="B311" s="33" t="s">
        <v>131</v>
      </c>
      <c r="C311" s="32" t="s">
        <v>18</v>
      </c>
      <c r="D311" s="33" t="s">
        <v>19</v>
      </c>
      <c r="E311" s="32" t="s">
        <v>22</v>
      </c>
      <c r="F311" s="33" t="s">
        <v>23</v>
      </c>
      <c r="G311" s="34">
        <v>213600</v>
      </c>
      <c r="H311" s="34">
        <v>196808.81</v>
      </c>
    </row>
    <row r="312" spans="1:9" ht="67.5" outlineLevel="1" x14ac:dyDescent="0.2">
      <c r="A312" s="32" t="s">
        <v>130</v>
      </c>
      <c r="B312" s="33" t="s">
        <v>131</v>
      </c>
      <c r="C312" s="32" t="s">
        <v>238</v>
      </c>
      <c r="D312" s="33" t="s">
        <v>239</v>
      </c>
      <c r="E312" s="32" t="s">
        <v>20</v>
      </c>
      <c r="F312" s="33" t="s">
        <v>21</v>
      </c>
      <c r="G312" s="34">
        <v>11745.45</v>
      </c>
      <c r="H312" s="34">
        <v>11745.45</v>
      </c>
    </row>
    <row r="313" spans="1:9" ht="67.5" outlineLevel="1" x14ac:dyDescent="0.2">
      <c r="A313" s="32" t="s">
        <v>130</v>
      </c>
      <c r="B313" s="33" t="s">
        <v>131</v>
      </c>
      <c r="C313" s="32" t="s">
        <v>238</v>
      </c>
      <c r="D313" s="33" t="s">
        <v>239</v>
      </c>
      <c r="E313" s="32" t="s">
        <v>22</v>
      </c>
      <c r="F313" s="33" t="s">
        <v>23</v>
      </c>
      <c r="G313" s="34">
        <v>3547.13</v>
      </c>
      <c r="H313" s="34">
        <v>3547.13</v>
      </c>
    </row>
    <row r="314" spans="1:9" ht="67.5" x14ac:dyDescent="0.2">
      <c r="A314" s="40" t="s">
        <v>130</v>
      </c>
      <c r="B314" s="41" t="s">
        <v>131</v>
      </c>
      <c r="C314" s="40"/>
      <c r="D314" s="41"/>
      <c r="E314" s="40"/>
      <c r="F314" s="41"/>
      <c r="G314" s="42">
        <f>SUM(G308:G313)</f>
        <v>2049392.5799999998</v>
      </c>
      <c r="H314" s="42">
        <f>SUM(H308:H313)</f>
        <v>2029769.3599999999</v>
      </c>
    </row>
    <row r="315" spans="1:9" x14ac:dyDescent="0.2">
      <c r="A315" s="37" t="s">
        <v>25</v>
      </c>
      <c r="B315" s="38"/>
      <c r="C315" s="37"/>
      <c r="D315" s="38"/>
      <c r="E315" s="37"/>
      <c r="F315" s="38"/>
      <c r="G315" s="42">
        <f>G314</f>
        <v>2049392.5799999998</v>
      </c>
      <c r="H315" s="42">
        <f>H314</f>
        <v>2029769.3599999999</v>
      </c>
    </row>
    <row r="316" spans="1:9" ht="20.25" customHeight="1" x14ac:dyDescent="0.2">
      <c r="A316" s="65" t="s">
        <v>14</v>
      </c>
      <c r="B316" s="65"/>
      <c r="C316" s="50"/>
      <c r="D316" s="51"/>
      <c r="E316" s="50"/>
      <c r="F316" s="51"/>
      <c r="G316" s="42">
        <f>G22+G105+G120+G174+G267+G276+G306+G315</f>
        <v>534248944.28000003</v>
      </c>
      <c r="H316" s="42">
        <f>H22+H105+H120+H174+H267+H276+H306+H315</f>
        <v>480916290.63</v>
      </c>
      <c r="I316" s="20"/>
    </row>
    <row r="317" spans="1:9" ht="22.5" customHeight="1" x14ac:dyDescent="0.2">
      <c r="A317" s="64" t="s">
        <v>174</v>
      </c>
      <c r="B317" s="64"/>
      <c r="C317" s="64"/>
      <c r="D317" s="64"/>
      <c r="E317" s="64"/>
      <c r="F317" s="64"/>
      <c r="G317" s="6">
        <v>-29402798.550000001</v>
      </c>
      <c r="H317" s="19">
        <v>4626864.91</v>
      </c>
    </row>
  </sheetData>
  <mergeCells count="14">
    <mergeCell ref="A175:F175"/>
    <mergeCell ref="A268:F268"/>
    <mergeCell ref="A277:F277"/>
    <mergeCell ref="A307:F307"/>
    <mergeCell ref="A317:F317"/>
    <mergeCell ref="A316:B316"/>
    <mergeCell ref="A121:F121"/>
    <mergeCell ref="A23:F23"/>
    <mergeCell ref="A106:F106"/>
    <mergeCell ref="A9:F9"/>
    <mergeCell ref="A15:F15"/>
    <mergeCell ref="A10:F10"/>
    <mergeCell ref="A11:F11"/>
    <mergeCell ref="A12:F12"/>
  </mergeCells>
  <pageMargins left="0.17" right="0.19" top="0.52" bottom="0.19" header="0.34" footer="0.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Холина</dc:creator>
  <dc:description>POI HSSF rep:2.32.1.9</dc:description>
  <cp:lastModifiedBy>Холина Н.А.</cp:lastModifiedBy>
  <cp:lastPrinted>2023-03-30T06:48:19Z</cp:lastPrinted>
  <dcterms:created xsi:type="dcterms:W3CDTF">2014-01-31T11:19:57Z</dcterms:created>
  <dcterms:modified xsi:type="dcterms:W3CDTF">2024-04-25T06:20:03Z</dcterms:modified>
</cp:coreProperties>
</file>