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8870" windowHeight="11430"/>
  </bookViews>
  <sheets>
    <sheet name="Бюджет" sheetId="1" r:id="rId1"/>
  </sheets>
  <calcPr calcId="124519"/>
</workbook>
</file>

<file path=xl/calcChain.xml><?xml version="1.0" encoding="utf-8"?>
<calcChain xmlns="http://schemas.openxmlformats.org/spreadsheetml/2006/main">
  <c r="H103" i="1"/>
  <c r="H89"/>
  <c r="H263"/>
  <c r="H180"/>
  <c r="H286"/>
  <c r="G286"/>
  <c r="H279"/>
  <c r="G279"/>
  <c r="G277"/>
  <c r="G273"/>
  <c r="G269"/>
  <c r="H280"/>
  <c r="G263"/>
  <c r="H255"/>
  <c r="G255"/>
  <c r="G253"/>
  <c r="H251"/>
  <c r="H247"/>
  <c r="G247"/>
  <c r="H243"/>
  <c r="G243"/>
  <c r="H236"/>
  <c r="G236"/>
  <c r="H233"/>
  <c r="G233"/>
  <c r="H224"/>
  <c r="G224"/>
  <c r="H213"/>
  <c r="G213"/>
  <c r="G180"/>
  <c r="G248" s="1"/>
  <c r="H157"/>
  <c r="G157"/>
  <c r="G155"/>
  <c r="G152"/>
  <c r="H145"/>
  <c r="G145"/>
  <c r="H116"/>
  <c r="G116"/>
  <c r="H111"/>
  <c r="G111"/>
  <c r="H102"/>
  <c r="G102"/>
  <c r="H99"/>
  <c r="G99"/>
  <c r="G94"/>
  <c r="H88"/>
  <c r="G88"/>
  <c r="H85"/>
  <c r="G85"/>
  <c r="G81"/>
  <c r="H81"/>
  <c r="H78"/>
  <c r="G78"/>
  <c r="H76"/>
  <c r="G76"/>
  <c r="G69"/>
  <c r="H63"/>
  <c r="G63"/>
  <c r="H40"/>
  <c r="G40"/>
  <c r="H23"/>
  <c r="G23"/>
  <c r="H19"/>
  <c r="G19"/>
  <c r="G280" l="1"/>
  <c r="G256"/>
  <c r="H248"/>
  <c r="H256"/>
  <c r="G158"/>
  <c r="G103"/>
  <c r="G287" s="1"/>
  <c r="G89"/>
</calcChain>
</file>

<file path=xl/sharedStrings.xml><?xml version="1.0" encoding="utf-8"?>
<sst xmlns="http://schemas.openxmlformats.org/spreadsheetml/2006/main" count="1406" uniqueCount="331">
  <si>
    <t>руб.</t>
  </si>
  <si>
    <t>КФСР</t>
  </si>
  <si>
    <t>Наименование КФСР</t>
  </si>
  <si>
    <t>КЦСР</t>
  </si>
  <si>
    <t>Наименование КЦСР</t>
  </si>
  <si>
    <t>КВР</t>
  </si>
  <si>
    <t>Наименование КВР</t>
  </si>
  <si>
    <t>Кумылженская районная Дума Кумылженского муниципального района</t>
  </si>
  <si>
    <t>Администрация Кумылженского муниципального района</t>
  </si>
  <si>
    <t>Отдел ЖКХ и строительства Администрации Кумылженского муниципального района</t>
  </si>
  <si>
    <t>Отдел по образованию опеке и попечительству Администрации Кумылженского муниципального района</t>
  </si>
  <si>
    <t>Отдел  по управлению имуществом и землепользованию Администрации Кумылженского муниципального района</t>
  </si>
  <si>
    <t>Финансовый отдел Администрации Кумылженского муниципального района</t>
  </si>
  <si>
    <t>Контрольно - счетная комиссия Кумылженского муниципального района</t>
  </si>
  <si>
    <t>Итого расходы по району</t>
  </si>
  <si>
    <t>Отдел культуры и молодежи Администрации Кумылженского муниципального района</t>
  </si>
  <si>
    <t>01 03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</si>
  <si>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</si>
  <si>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90 0 00 00040</t>
  </si>
  <si>
    <t>Обеспечение деятельности муниципальных органов Кумылженского муниципального района</t>
  </si>
  <si>
    <t>1 2 1</t>
  </si>
  <si>
    <t>Фонд оплаты труда государственных (муниципальных) органов</t>
  </si>
  <si>
    <t>1 2 9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</si>
  <si>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</si>
  <si>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2 4 4</t>
  </si>
  <si>
    <t>Итого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</si>
  <si>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</si>
  <si>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</si>
  <si>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1 2 2</t>
  </si>
  <si>
    <t>Иные выплаты персоналу государственных (муниципальных) органов, за исключением фонда оплаты труда</t>
  </si>
  <si>
    <t>90 0 00 00010</t>
  </si>
  <si>
    <t>Высшее должностное лицо муниципальных образований Кумылженского муниципального района</t>
  </si>
  <si>
    <t>Уплата налогов и сборов органами муниципальной власти и казенными учреждениями</t>
  </si>
  <si>
    <t>8 5 1</t>
  </si>
  <si>
    <t>Уплата налога на имущество организаций и земельного налога</t>
  </si>
  <si>
    <t>99 0 00 70010</t>
  </si>
  <si>
    <t>Субвенция на организационное обеспечение деятельности территориальных административных комиссий</t>
  </si>
  <si>
    <t>99 0 00 70020</t>
  </si>
  <si>
    <t>Субвенция на организацию и осуществление деятельности по опеке и попечительству</t>
  </si>
  <si>
    <t>99 0 00 70030</t>
  </si>
  <si>
    <t>Субвенция на создание исполнения функций и обеспечения деятельности комиссий по делам несовершеннолетних и защите их прав</t>
  </si>
  <si>
    <t>99 0 00 70040</t>
  </si>
  <si>
    <t>Субвенция на хранение, комплектование, учет и использование архивных документов и архивных фондов, отнесенных к составу архивного фонда Волгограской области</t>
  </si>
  <si>
    <t>01 13</t>
  </si>
  <si>
    <t>Другие общегосударственные вопросы</t>
  </si>
  <si>
    <t>Мероприятия в области других общегосударственных вопросов</t>
  </si>
  <si>
    <t>Мероприятия в области малого и среднего предпринимательства</t>
  </si>
  <si>
    <t>Обеспечение деятельности хозяйственно - эксплуатационной службы</t>
  </si>
  <si>
    <t>1 1 1</t>
  </si>
  <si>
    <t>1 1 9</t>
  </si>
  <si>
    <t>99 0 00 00070</t>
  </si>
  <si>
    <t>99 0 00 01040</t>
  </si>
  <si>
    <t>Мероприятия в органах муниципальной власти</t>
  </si>
  <si>
    <t>99 0 00 59320</t>
  </si>
  <si>
    <t>Субвенция на регистрацию актов гражданского состояния</t>
  </si>
  <si>
    <t>99 0 00 80030</t>
  </si>
  <si>
    <t>04 12</t>
  </si>
  <si>
    <t>Другие вопросы в области национальной экономики</t>
  </si>
  <si>
    <t>99 0 00 90060</t>
  </si>
  <si>
    <t>Непрограммные расходы в области землеустройства и землепользования</t>
  </si>
  <si>
    <t>06 03</t>
  </si>
  <si>
    <t>Охрана объектов растительного и животного мира и среды их обитания</t>
  </si>
  <si>
    <t>99 0 00 01160</t>
  </si>
  <si>
    <t>Мероприятия в области охраны окружающей среды и природопользования</t>
  </si>
  <si>
    <t>10 01</t>
  </si>
  <si>
    <t>Пенсионное обеспечение</t>
  </si>
  <si>
    <t>99 0 00 10020</t>
  </si>
  <si>
    <t>Доплаты к пенсиям муниципальных служащих</t>
  </si>
  <si>
    <t>3 1 2</t>
  </si>
  <si>
    <t>Иные пенсии, социальные доплаты к пенсиям</t>
  </si>
  <si>
    <t>10 03</t>
  </si>
  <si>
    <t>Социальное обеспечение населения</t>
  </si>
  <si>
    <t>99 0 00 10030</t>
  </si>
  <si>
    <t>Обеспечение расходных обязательств почетным жителям Кумылженского муниципального района</t>
  </si>
  <si>
    <t>99 0 00 70530</t>
  </si>
  <si>
    <t>Субвенция на предоставление субсидий гражданам на оплату жилья и коммунальных услуг</t>
  </si>
  <si>
    <t>11 01</t>
  </si>
  <si>
    <t>Физическая культура</t>
  </si>
  <si>
    <t>Мероприятия в области физической культуры и спорта</t>
  </si>
  <si>
    <t>12 02</t>
  </si>
  <si>
    <t>Периодическая печать и издательства</t>
  </si>
  <si>
    <t>99 0 00 60010</t>
  </si>
  <si>
    <t>Субсидии автономным учреждениям</t>
  </si>
  <si>
    <t>6 2 1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</si>
  <si>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</si>
  <si>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04 09</t>
  </si>
  <si>
    <t>Дорожное хозяйство (дорожные фонды)</t>
  </si>
  <si>
    <t>99 0 00 90210</t>
  </si>
  <si>
    <t>05 02</t>
  </si>
  <si>
    <t>Коммунальное хозяйство</t>
  </si>
  <si>
    <t>99 0 00 70510</t>
  </si>
  <si>
    <t>99 0 00 80070</t>
  </si>
  <si>
    <t>Субсидия на компенсацию ресурсоснабжающим организациям убытков, возникших в связи с наличием сверхнормативных потерь, связанных с износом объектов коммунальной инфраструктуры</t>
  </si>
  <si>
    <t>3 2 1</t>
  </si>
  <si>
    <t>Пособия, компенсации и иные социальные выплаты гражданам, кроме публичных нормативных обязательств</t>
  </si>
  <si>
    <t>07 02</t>
  </si>
  <si>
    <t>Общее образование</t>
  </si>
  <si>
    <t>07 07</t>
  </si>
  <si>
    <t>08 01</t>
  </si>
  <si>
    <t>Культура</t>
  </si>
  <si>
    <t>Мероприятия в области культуры</t>
  </si>
  <si>
    <t>08 04</t>
  </si>
  <si>
    <t>Другие вопросы в области культуры, кинематографии</t>
  </si>
  <si>
    <t>3 2 2</t>
  </si>
  <si>
    <t>Субсидии гражданам на приобретение жилья</t>
  </si>
  <si>
    <t>99 0 00 70450</t>
  </si>
  <si>
    <t>Субвенции на предоставление мер социальной поддержки по оплате жилья и коммунальных услуг специалистам учреждений культуры (библиотек, музеев, учреждений клубного типа) и учреждений кинематографии, работающим и проживающим в сельской местности</t>
  </si>
  <si>
    <t>07 01</t>
  </si>
  <si>
    <t>Дошкольное образование</t>
  </si>
  <si>
    <t>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</t>
  </si>
  <si>
    <t>07 09</t>
  </si>
  <si>
    <t>Другие вопросы в области образования</t>
  </si>
  <si>
    <t>99 0 00 00120</t>
  </si>
  <si>
    <t>99 0 00 70420</t>
  </si>
  <si>
    <t>Субвенции на оплату жилого помещения и отдельных видов коммунальных услуг, предоставляемых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</si>
  <si>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99 0 00 70430</t>
  </si>
  <si>
    <t>Субвенции на предоставление мер социальной поддержки по оплате жилья и коммунальных услуг работникам библиотек и медицинским работникам образовательных учреждений, работающим и проживающим в сельской местности, рабочих поселках (поселках городского типа)</t>
  </si>
  <si>
    <t>10 04</t>
  </si>
  <si>
    <t>Охрана семьи и детства</t>
  </si>
  <si>
    <t>99 0 00 70340</t>
  </si>
  <si>
    <t>Субвенции на выплату компенсации части родительской платы за содержание ребенка (присмотр и уход за ребенком) в муниципальных образовательных организациях, реализующих основную общеобразовательную программу дошкольного образования</t>
  </si>
  <si>
    <t>99 0 00 70400</t>
  </si>
  <si>
    <t>Субвенции на выплату пособий по опеке и попечительству</t>
  </si>
  <si>
    <t>99 0 00 70410</t>
  </si>
  <si>
    <t>Субвенции на вознаграждение за труд, причитающегося приемным родителям (патронатному воспитателю) и предоставление им мер социальной поддержки</t>
  </si>
  <si>
    <t>99 0 00 90020</t>
  </si>
  <si>
    <t>Непрограммные расходы в области недвижимости, признание прав и регулирование отношений по муниципальной собственности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</si>
  <si>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</si>
  <si>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</si>
  <si>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99 0 00 90150</t>
  </si>
  <si>
    <t>Иные межбюджетные трансферты</t>
  </si>
  <si>
    <t>5 4 0</t>
  </si>
  <si>
    <t>90 0 00 00030</t>
  </si>
  <si>
    <t>Председатель контрольно счетной комиссии Кумылженского муниципального района</t>
  </si>
  <si>
    <t>01 02</t>
  </si>
  <si>
    <t>Функционирование высшего должностного лица субъекта Российской Федерации и муниципального образования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</si>
  <si>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</si>
  <si>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</si>
  <si>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</si>
  <si>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</si>
  <si>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учебные расходы</t>
  </si>
  <si>
    <t>8 5 3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</si>
  <si>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</si>
  <si>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</si>
  <si>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</si>
  <si>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Профессиональная подготовка, переподготовка и повышение квалификации</t>
  </si>
  <si>
    <t>99 0 00 90250</t>
  </si>
  <si>
    <t>Непрограммные расходы в организации профессиональной подготовке, переподготовке и повышению квалификации</t>
  </si>
  <si>
    <t>Другие вопросы в области социальной политики</t>
  </si>
  <si>
    <t>07 05</t>
  </si>
  <si>
    <t>10 06</t>
  </si>
  <si>
    <t>8 1 1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</si>
  <si>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</si>
  <si>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07 03</t>
  </si>
  <si>
    <t>Дополнительное образование детей</t>
  </si>
  <si>
    <t>Молодежная политика</t>
  </si>
  <si>
    <t>Прочая закупка товаров, работ и услуг</t>
  </si>
  <si>
    <t>99 0 00 90260</t>
  </si>
  <si>
    <t>Непрограммные расходы в области других общегосударственных вопросов</t>
  </si>
  <si>
    <t>05 01</t>
  </si>
  <si>
    <t>Жилищное хозяйство</t>
  </si>
  <si>
    <t>99 0 00 90110</t>
  </si>
  <si>
    <t>Субвенции на осуществление образовательного процесса муниципальными дошкольными образовательными организациями, учебные расходы</t>
  </si>
  <si>
    <t>05 03</t>
  </si>
  <si>
    <t>Благоустройство</t>
  </si>
  <si>
    <t>14 03</t>
  </si>
  <si>
    <t>Прочие межбюджетные трансферты общего характера</t>
  </si>
  <si>
    <t>3 6 0</t>
  </si>
  <si>
    <t>Иные выплаты населению</t>
  </si>
  <si>
    <t>8 5 2</t>
  </si>
  <si>
    <t>Уплата прочих налогов, сборов</t>
  </si>
  <si>
    <t>Результат исполнения бюджета (дефицит"-", профицит "+")</t>
  </si>
  <si>
    <t>3 3 0</t>
  </si>
  <si>
    <t>Публичные нормативные выплаты гражданам несоциального характера</t>
  </si>
  <si>
    <t>01 11</t>
  </si>
  <si>
    <t>Резервные фонды</t>
  </si>
  <si>
    <t>99 0 00 80010</t>
  </si>
  <si>
    <t>Резервные фонды местных администраций</t>
  </si>
  <si>
    <t>Непрограммные расходы в области жилишного хозяйства</t>
  </si>
  <si>
    <t>Расходы в организации профессиональной подготовке, переподготовке и повышению квалификации</t>
  </si>
  <si>
    <t>Субсидии бюджетам муниципальных образований Волгоградской области на реализацию мероприятий в сфере дорожной деятельности</t>
  </si>
  <si>
    <t>Содержание сети автомобильных дорог общего пользования и искусственных сооружений на них</t>
  </si>
  <si>
    <t>Субвенции на компенсацию (возмещение) выпадающих доходов ресурсоснабжающих организаций, связанных с применением ими льготных тарифов на коммунальные ресурсы (услуги) и техническую воду, поставляемую населению</t>
  </si>
  <si>
    <t>Обеспечение деятельности муниципальных казенных учреждений дополнительного образования</t>
  </si>
  <si>
    <t>Обеспечение деятельности казенных учреждений культуры "Музей"</t>
  </si>
  <si>
    <t>Обеспечение деятельности казенных учреждений культуры "Библиотеки"</t>
  </si>
  <si>
    <t>Обеспечение деятельности муниципальных казенных учреждений дошкольного образования</t>
  </si>
  <si>
    <t>Обеспечение деятельности муниципальных казенных учреждений общего образования</t>
  </si>
  <si>
    <t>Субвенции на организацию питания детей из малоимущих семей и детей, находящихся на учете у фтизиатора, обучающихся в общеобразовательных организациях</t>
  </si>
  <si>
    <t>Обеспечение деятельности муниципальных казенных учреждений "централизованные бухгалтерии"</t>
  </si>
  <si>
    <t>90 0 00 80030</t>
  </si>
  <si>
    <t>8 7 0</t>
  </si>
  <si>
    <t>Резервные средства</t>
  </si>
  <si>
    <t>Субсидии из областного бюджета на софинансирование расходных обязательств, возникающих в связи с доведением до сведения жителей информации</t>
  </si>
  <si>
    <t>4 1 4</t>
  </si>
  <si>
    <t>Бюджетные инвестиции в объекты капитального строительства государственной (муниципальной) собственности</t>
  </si>
  <si>
    <t>6 1 2</t>
  </si>
  <si>
    <t>Субсидии бюджетным учреждениям на иные цели</t>
  </si>
  <si>
    <t>6 1 1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</si>
  <si>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</si>
  <si>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Субсидия на приобретение и замену оконных блоков и выполнение необходимых для этого работ в зданиях муниципальных образовательных организаций Волгоградской области</t>
  </si>
  <si>
    <t>99 0 00 S1930</t>
  </si>
  <si>
    <t>Иные межбюджетные трансферты на ежемесячное денежное вознаграждение за классное руководство педагогическим работникам муниципальных образовательных организаций</t>
  </si>
  <si>
    <t>99 0 00 70870</t>
  </si>
  <si>
    <t>Иные межбюджетные трансферты на обеспечение социальными гарантиями молодых специалистов, работающихв муниципальных учреждениях, расположенных в сельской местности</t>
  </si>
  <si>
    <t>99 0 00 S0390</t>
  </si>
  <si>
    <t>99 0 00 S1740</t>
  </si>
  <si>
    <t>99 0 00 S0840</t>
  </si>
  <si>
    <t>2 4 7</t>
  </si>
  <si>
    <t>Закупка энергетических ресурсов</t>
  </si>
  <si>
    <t>03 10</t>
  </si>
  <si>
    <t>Обеспечение пожарной безопасности</t>
  </si>
  <si>
    <t>04 05</t>
  </si>
  <si>
    <t>Сельское хозяйство и рыболовство</t>
  </si>
  <si>
    <t>99 0 00 70270</t>
  </si>
  <si>
    <t>Субвенции на предупреждение и ликвидацию болезней животных, их лечение, защиту населения от болезней, общих для человека и животных, в части организаций и проведения мероприятий по отлову, содержанию и уничтожению безнадзорных животных</t>
  </si>
  <si>
    <t>Обеспечение деятельности муниципальных казенных учреждений дополнительного образования по персонифицированному учету</t>
  </si>
  <si>
    <t>6 2 2</t>
  </si>
  <si>
    <t>Субсидии автономным учреждениям на иные цели</t>
  </si>
  <si>
    <t>99 0 00 01290</t>
  </si>
  <si>
    <t xml:space="preserve">Кумылженского муниципального района </t>
  </si>
  <si>
    <t>99 0 00 80670</t>
  </si>
  <si>
    <t>Резервный фонд Волгоградской области</t>
  </si>
  <si>
    <t>99 0 00 72300</t>
  </si>
  <si>
    <t>Субвенция бюджетам муниципальных районов и городских округов на финансовоеобеспечение отдельных государственных полномочий Волгоградской области по обеспечению жилыми помещениями детей-сирот и детей, оставшихся без попечения родителей</t>
  </si>
  <si>
    <t>99 0 00 S2270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</si>
  <si>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</si>
  <si>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51 1 01 00040</t>
  </si>
  <si>
    <t>11 1 01 01310</t>
  </si>
  <si>
    <t>26 1 01 01290</t>
  </si>
  <si>
    <t>51 2 01 00070</t>
  </si>
  <si>
    <t>27 1 01 90250</t>
  </si>
  <si>
    <t>19 1 02 01300</t>
  </si>
  <si>
    <t>Мероприятия в области коммунального хозяйства</t>
  </si>
  <si>
    <t>2 4 3</t>
  </si>
  <si>
    <t>Закупка товаров, работ, услуг в целях капитального ремонта государственного (муниципального) имущества</t>
  </si>
  <si>
    <t>19 1 02 L5768</t>
  </si>
  <si>
    <t>Субсидия из областного бюджета бюджетам муниципальных образований Волгоградской области на реализацию проектов комплексного развития сельских территорий</t>
  </si>
  <si>
    <t>14 1 02 00100</t>
  </si>
  <si>
    <t>14 1 02 80030</t>
  </si>
  <si>
    <t>07 1 02 60020</t>
  </si>
  <si>
    <t>Субсидии бюджетным учреждениям</t>
  </si>
  <si>
    <t>09 1 01 60020</t>
  </si>
  <si>
    <t>09 1 02 60020</t>
  </si>
  <si>
    <t>13 1 01 60020</t>
  </si>
  <si>
    <t>07 1 01 01110</t>
  </si>
  <si>
    <t>Мероприятия в области других вопросов образования</t>
  </si>
  <si>
    <t>07 1 02 01150</t>
  </si>
  <si>
    <t>09 1 02 01150</t>
  </si>
  <si>
    <t>14 1 01 00140</t>
  </si>
  <si>
    <t>14 1 01 00150</t>
  </si>
  <si>
    <t>Обеспечение деятельности казенных учреждений культуры</t>
  </si>
  <si>
    <t>14 1 01 00160</t>
  </si>
  <si>
    <t>14 1 01 01150</t>
  </si>
  <si>
    <t>14 1 01 60020</t>
  </si>
  <si>
    <t>14 1 01 80030</t>
  </si>
  <si>
    <t>14 1 A1 55900</t>
  </si>
  <si>
    <t>Техническое оснащение региональных и муниципальных музеев</t>
  </si>
  <si>
    <t>17 0 01 60020</t>
  </si>
  <si>
    <t>99 0 00 72370</t>
  </si>
  <si>
    <t>Субвенции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</t>
  </si>
  <si>
    <t>99 0 00 72420</t>
  </si>
  <si>
    <t>Субвенции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</t>
  </si>
  <si>
    <t>14 1 01 00120</t>
  </si>
  <si>
    <t>Обеспечение деятельности муниципального казенного учреждения "Централизованные бухгалтерии"</t>
  </si>
  <si>
    <t>01 1 01 L4970</t>
  </si>
  <si>
    <t>Реализация мероприятий по обеспечению жильем молодых семей</t>
  </si>
  <si>
    <t>15 1 01 00080</t>
  </si>
  <si>
    <t>15 1 01 00170</t>
  </si>
  <si>
    <t>Обеспечение деятельности муниципальных казенных учреждений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 (зарплата прочего персонала)</t>
  </si>
  <si>
    <t>15 1 01 70351</t>
  </si>
  <si>
    <t>15 1 01 70352</t>
  </si>
  <si>
    <t>15 1 01 70353</t>
  </si>
  <si>
    <t>15 1 01 71491</t>
  </si>
  <si>
    <t>15 1 01 71492</t>
  </si>
  <si>
    <t>15 1 01 71493</t>
  </si>
  <si>
    <t>15 1 05 00080</t>
  </si>
  <si>
    <t>07 1 02 01090</t>
  </si>
  <si>
    <t>Мероприятия в области общего образования</t>
  </si>
  <si>
    <t>09 1 02 01090</t>
  </si>
  <si>
    <t>15 1 02 00090</t>
  </si>
  <si>
    <t>15 1 02 53030</t>
  </si>
  <si>
    <t>15 1 02 70361</t>
  </si>
  <si>
    <t>15 1 02 70362</t>
  </si>
  <si>
    <t>15 1 02 70363</t>
  </si>
  <si>
    <t>15 1 02 S0980</t>
  </si>
  <si>
    <t>15 1 02 S1170</t>
  </si>
  <si>
    <t>Субсидия бюджетам муниципальных образований для решения отдельных вопросов местного значения в сфере дополнительного образования детей (финансовая грамотность)</t>
  </si>
  <si>
    <t>15 1 02 S1778</t>
  </si>
  <si>
    <t>Реализация проекта местных инициатив в 2023г. "Школа детского инициативного бюджетирования-Беговая дорожка" (в рамках органиации кампуса)</t>
  </si>
  <si>
    <t>15 1 02 S1779</t>
  </si>
  <si>
    <t>Реализация проекта местных инициатив в 2023 г. "Создание комфортной школьной среды"</t>
  </si>
  <si>
    <t>15 1 02 S1840</t>
  </si>
  <si>
    <t>Субсидии из областного бюджета бюджетам муниципальных районов Волгоградской области на приобретение и замену осветительных приборов, а так же на выполнение необходимых для этого работ в зданиях муниципальных образовательных организаций Волгоградской области</t>
  </si>
  <si>
    <t>15 1 02 S1850</t>
  </si>
  <si>
    <t>Субсидии из областного бюджета бюджетам муниципальных районов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</t>
  </si>
  <si>
    <t>15 1 02 S1890</t>
  </si>
  <si>
    <t>Субсидии из областного бюджета бюджетам муниципальных районов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</t>
  </si>
  <si>
    <t>15 1 05 00090</t>
  </si>
  <si>
    <t>15 1 05 70370</t>
  </si>
  <si>
    <t>15 1 05 L3040</t>
  </si>
  <si>
    <t>Субсидия на организацию бесплатного горячего питания обучающихся, получающихначальное общее образованиев муниципальных образовательных организациях</t>
  </si>
  <si>
    <t>19 1 03 40010</t>
  </si>
  <si>
    <t>Бюджетные инвистиции в объеты капитального строительства муниципальной собственности Кумылженского муниципального района</t>
  </si>
  <si>
    <t>19 1 03 L5768</t>
  </si>
  <si>
    <t>Субсидия на реализацию проектов комплексного развития сельских территорий или сельских агломераций (федеральные средства)</t>
  </si>
  <si>
    <t>99 0 00 80060</t>
  </si>
  <si>
    <t>Исполнение судебных актов по искам к Кумылженскому муниципальному району и сельским поселениям</t>
  </si>
  <si>
    <t>8 3 1</t>
  </si>
  <si>
    <t>Исполнение судебных актов Российской Федерации и мировых соглашений по возмещению причиненного вреда</t>
  </si>
  <si>
    <t>15 1 03 00100</t>
  </si>
  <si>
    <t>15 1 03 S1777</t>
  </si>
  <si>
    <t>Реализация проекта местных инициатив в 2023 году "Замена оконных блоков и входной группы в МКОУ ДО Кумылженский ЦДТ</t>
  </si>
  <si>
    <t>15 1 04 00180</t>
  </si>
  <si>
    <t>15 1 04 60010</t>
  </si>
  <si>
    <t>07 1 02 01180</t>
  </si>
  <si>
    <t>09 1 02 01180</t>
  </si>
  <si>
    <t>12 1 01 01180</t>
  </si>
  <si>
    <t>99 0 00 S1774</t>
  </si>
  <si>
    <t>Реализация проекта местных инициатив в 2023 году "Устройство подъездной автомобильной дороги с твердым покрытием к новому гражданскому кладбищу"</t>
  </si>
  <si>
    <t>99 0 00 S1775</t>
  </si>
  <si>
    <t>Реализация проекта местных инициатив в 2023 году "Ремонт памятника участникам ВОВ в 1941-1945 годах в х. Остроухов Слащевского сельского поселения"</t>
  </si>
  <si>
    <t>99 0 00 S1776</t>
  </si>
  <si>
    <t>Реализация проекта местных инициатив в 2023 году "Ремонт здания Шакинского сельского дома культуры"</t>
  </si>
  <si>
    <t>Приложение № 3</t>
  </si>
  <si>
    <t xml:space="preserve">к постановлению администрации </t>
  </si>
  <si>
    <t>Кумылженского  муниципального  района</t>
  </si>
  <si>
    <t xml:space="preserve">Распределение  средств  бюджета </t>
  </si>
  <si>
    <t>по главным  распорядителям   за  1квартал 2023 год</t>
  </si>
  <si>
    <t>план на год</t>
  </si>
  <si>
    <t>исполнено за 1 кв.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</si>
</sst>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2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MS Sans Serif"/>
      <family val="2"/>
      <charset val="204"/>
    </font>
    <font>
      <b/>
      <sz val="8"/>
      <name val="Arial"/>
      <family val="2"/>
      <charset val="204"/>
    </font>
    <font>
      <u/>
      <sz val="10"/>
      <name val="Arial"/>
      <family val="2"/>
      <charset val="204"/>
    </font>
    <font>
      <b/>
      <sz val="8"/>
      <name val="Arial Cyr"/>
    </font>
    <font>
      <u/>
      <sz val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4" fontId="6" fillId="0" borderId="1" xfId="0" applyNumberFormat="1" applyFont="1" applyBorder="1"/>
    <xf numFmtId="49" fontId="6" fillId="0" borderId="2" xfId="0" applyNumberFormat="1" applyFont="1" applyBorder="1" applyAlignment="1" applyProtection="1">
      <alignment horizontal="left"/>
    </xf>
    <xf numFmtId="49" fontId="6" fillId="0" borderId="2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4" fontId="8" fillId="0" borderId="2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" fontId="6" fillId="2" borderId="1" xfId="0" applyNumberFormat="1" applyFont="1" applyFill="1" applyBorder="1"/>
    <xf numFmtId="165" fontId="2" fillId="0" borderId="3" xfId="0" applyNumberFormat="1" applyFont="1" applyBorder="1" applyAlignment="1" applyProtection="1">
      <alignment horizontal="left" vertical="center" wrapText="1"/>
    </xf>
    <xf numFmtId="4" fontId="0" fillId="0" borderId="0" xfId="0" applyNumberFormat="1"/>
    <xf numFmtId="0" fontId="1" fillId="0" borderId="0" xfId="0" applyFont="1" applyBorder="1" applyAlignment="1" applyProtection="1">
      <alignment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 vertical="top" wrapText="1"/>
    </xf>
    <xf numFmtId="0" fontId="9" fillId="0" borderId="0" xfId="0" applyFont="1"/>
    <xf numFmtId="49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" fontId="10" fillId="0" borderId="3" xfId="0" applyNumberFormat="1" applyFont="1" applyBorder="1" applyAlignment="1" applyProtection="1">
      <alignment horizontal="right" vertical="center" wrapText="1"/>
    </xf>
    <xf numFmtId="4" fontId="8" fillId="0" borderId="1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6" fillId="0" borderId="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49" fontId="6" fillId="0" borderId="5" xfId="0" applyNumberFormat="1" applyFont="1" applyBorder="1" applyAlignment="1" applyProtection="1">
      <alignment horizontal="center"/>
    </xf>
    <xf numFmtId="49" fontId="6" fillId="0" borderId="8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3:I294"/>
  <sheetViews>
    <sheetView showGridLines="0" tabSelected="1" workbookViewId="0">
      <selection activeCell="H15" sqref="H15"/>
    </sheetView>
  </sheetViews>
  <sheetFormatPr defaultRowHeight="12.75" customHeight="1" outlineLevelRow="1"/>
  <cols>
    <col min="1" max="1" width="6.28515625" customWidth="1"/>
    <col min="2" max="2" width="25.85546875" customWidth="1"/>
    <col min="3" max="3" width="13.28515625" customWidth="1"/>
    <col min="4" max="4" width="32.7109375" customWidth="1"/>
    <col min="5" max="5" width="6.85546875" customWidth="1"/>
    <col min="6" max="6" width="29" customWidth="1"/>
    <col min="7" max="8" width="14.7109375" customWidth="1"/>
    <col min="9" max="10" width="19.28515625" customWidth="1"/>
  </cols>
  <sheetData>
    <row r="3" spans="1:8" ht="20.25" customHeight="1">
      <c r="F3" s="27" t="s">
        <v>324</v>
      </c>
      <c r="G3" s="27"/>
      <c r="H3" s="27"/>
    </row>
    <row r="4" spans="1:8">
      <c r="A4" s="24"/>
      <c r="B4" s="24"/>
      <c r="C4" s="24"/>
      <c r="D4" s="24"/>
      <c r="E4" s="24"/>
      <c r="F4" s="25" t="s">
        <v>325</v>
      </c>
      <c r="G4" s="25"/>
      <c r="H4" s="25"/>
    </row>
    <row r="5" spans="1:8" ht="13.35" customHeight="1">
      <c r="A5" s="2"/>
      <c r="F5" s="25" t="s">
        <v>326</v>
      </c>
      <c r="G5" s="25"/>
      <c r="H5" s="25"/>
    </row>
    <row r="6" spans="1:8" ht="14.25">
      <c r="A6" s="3"/>
      <c r="F6" s="25"/>
      <c r="G6" s="25"/>
      <c r="H6" s="25"/>
    </row>
    <row r="7" spans="1:8" ht="16.899999999999999" customHeight="1">
      <c r="A7" s="3"/>
      <c r="E7" s="4"/>
      <c r="F7" s="29"/>
      <c r="G7" s="26"/>
      <c r="H7" s="26"/>
    </row>
    <row r="8" spans="1:8" ht="9.75" customHeight="1">
      <c r="A8" s="1"/>
      <c r="G8" s="5"/>
      <c r="H8" s="5"/>
    </row>
    <row r="9" spans="1:8" ht="14.25" hidden="1" customHeight="1">
      <c r="A9" s="38"/>
      <c r="B9" s="39"/>
      <c r="C9" s="39"/>
      <c r="D9" s="39"/>
      <c r="E9" s="39"/>
      <c r="F9" s="39"/>
    </row>
    <row r="10" spans="1:8" ht="15.75" customHeight="1">
      <c r="A10" s="42" t="s">
        <v>327</v>
      </c>
      <c r="B10" s="42"/>
      <c r="C10" s="42"/>
      <c r="D10" s="42"/>
      <c r="E10" s="42"/>
      <c r="F10" s="42"/>
      <c r="G10" s="28"/>
      <c r="H10" s="28"/>
    </row>
    <row r="11" spans="1:8" ht="15.75" customHeight="1">
      <c r="A11" s="42" t="s">
        <v>220</v>
      </c>
      <c r="B11" s="42"/>
      <c r="C11" s="42"/>
      <c r="D11" s="42"/>
      <c r="E11" s="42"/>
      <c r="F11" s="42"/>
      <c r="G11" s="28"/>
      <c r="H11" s="28"/>
    </row>
    <row r="12" spans="1:8" ht="21" customHeight="1">
      <c r="A12" s="42" t="s">
        <v>328</v>
      </c>
      <c r="B12" s="42"/>
      <c r="C12" s="42"/>
      <c r="D12" s="42"/>
      <c r="E12" s="42"/>
      <c r="F12" s="42"/>
      <c r="G12" s="28"/>
      <c r="H12" s="28"/>
    </row>
    <row r="13" spans="1:8" ht="12.75" customHeight="1">
      <c r="A13" s="1" t="s">
        <v>0</v>
      </c>
    </row>
    <row r="14" spans="1:8" ht="36" customHeight="1">
      <c r="A14" s="9" t="s">
        <v>1</v>
      </c>
      <c r="B14" s="9" t="s">
        <v>2</v>
      </c>
      <c r="C14" s="9" t="s">
        <v>3</v>
      </c>
      <c r="D14" s="9" t="s">
        <v>4</v>
      </c>
      <c r="E14" s="9" t="s">
        <v>5</v>
      </c>
      <c r="F14" s="9" t="s">
        <v>6</v>
      </c>
      <c r="G14" s="9" t="s">
        <v>329</v>
      </c>
      <c r="H14" s="9" t="s">
        <v>330</v>
      </c>
    </row>
    <row r="15" spans="1:8" ht="35.25" customHeight="1">
      <c r="A15" s="40" t="s">
        <v>7</v>
      </c>
      <c r="B15" s="41"/>
      <c r="C15" s="41"/>
      <c r="D15" s="41"/>
      <c r="E15" s="41"/>
      <c r="F15" s="41"/>
      <c r="G15" s="30"/>
      <c r="H15" s="30"/>
    </row>
    <row r="16" spans="1:8" ht="67.5" outlineLevel="1">
      <c r="A16" s="11" t="s">
        <v>16</v>
      </c>
      <c r="B16" s="12" t="s">
        <v>17</v>
      </c>
      <c r="C16" s="11" t="s">
        <v>18</v>
      </c>
      <c r="D16" s="12" t="s">
        <v>19</v>
      </c>
      <c r="E16" s="11" t="s">
        <v>20</v>
      </c>
      <c r="F16" s="12" t="s">
        <v>21</v>
      </c>
      <c r="G16" s="10">
        <v>388800</v>
      </c>
      <c r="H16" s="10">
        <v>68509.81</v>
      </c>
    </row>
    <row r="17" spans="1:8" ht="67.5" outlineLevel="1">
      <c r="A17" s="11" t="s">
        <v>16</v>
      </c>
      <c r="B17" s="12" t="s">
        <v>17</v>
      </c>
      <c r="C17" s="11" t="s">
        <v>18</v>
      </c>
      <c r="D17" s="12" t="s">
        <v>19</v>
      </c>
      <c r="E17" s="11" t="s">
        <v>22</v>
      </c>
      <c r="F17" s="12" t="s">
        <v>23</v>
      </c>
      <c r="G17" s="10">
        <v>117600</v>
      </c>
      <c r="H17" s="10">
        <v>17230.54</v>
      </c>
    </row>
    <row r="18" spans="1:8" ht="67.5" outlineLevel="1">
      <c r="A18" s="11" t="s">
        <v>16</v>
      </c>
      <c r="B18" s="12" t="s">
        <v>17</v>
      </c>
      <c r="C18" s="11" t="s">
        <v>18</v>
      </c>
      <c r="D18" s="12" t="s">
        <v>19</v>
      </c>
      <c r="E18" s="11" t="s">
        <v>167</v>
      </c>
      <c r="F18" s="12" t="s">
        <v>168</v>
      </c>
      <c r="G18" s="10">
        <v>28800</v>
      </c>
      <c r="H18" s="10">
        <v>0</v>
      </c>
    </row>
    <row r="19" spans="1:8">
      <c r="A19" s="13" t="s">
        <v>25</v>
      </c>
      <c r="B19" s="14"/>
      <c r="C19" s="15"/>
      <c r="D19" s="14"/>
      <c r="E19" s="15"/>
      <c r="F19" s="14"/>
      <c r="G19" s="16">
        <f>G16+G17+G18</f>
        <v>535200</v>
      </c>
      <c r="H19" s="16">
        <f>H16+H17+H18</f>
        <v>85740.35</v>
      </c>
    </row>
    <row r="20" spans="1:8" ht="24.75" customHeight="1">
      <c r="A20" s="37" t="s">
        <v>8</v>
      </c>
      <c r="B20" s="37"/>
      <c r="C20" s="37"/>
      <c r="D20" s="37"/>
      <c r="E20" s="37"/>
      <c r="F20" s="37"/>
      <c r="G20" s="31"/>
      <c r="H20" s="31"/>
    </row>
    <row r="21" spans="1:8" ht="45" outlineLevel="1">
      <c r="A21" s="11" t="s">
        <v>134</v>
      </c>
      <c r="B21" s="12" t="s">
        <v>135</v>
      </c>
      <c r="C21" s="11" t="s">
        <v>30</v>
      </c>
      <c r="D21" s="12" t="s">
        <v>31</v>
      </c>
      <c r="E21" s="11" t="s">
        <v>20</v>
      </c>
      <c r="F21" s="12" t="s">
        <v>21</v>
      </c>
      <c r="G21" s="10">
        <v>1203100</v>
      </c>
      <c r="H21" s="10">
        <v>196791.82</v>
      </c>
    </row>
    <row r="22" spans="1:8" ht="67.5" outlineLevel="1">
      <c r="A22" s="11" t="s">
        <v>134</v>
      </c>
      <c r="B22" s="12" t="s">
        <v>135</v>
      </c>
      <c r="C22" s="11" t="s">
        <v>30</v>
      </c>
      <c r="D22" s="12" t="s">
        <v>31</v>
      </c>
      <c r="E22" s="11" t="s">
        <v>22</v>
      </c>
      <c r="F22" s="12" t="s">
        <v>23</v>
      </c>
      <c r="G22" s="10">
        <v>363000</v>
      </c>
      <c r="H22" s="10">
        <v>51763.85</v>
      </c>
    </row>
    <row r="23" spans="1:8" ht="45">
      <c r="A23" s="17" t="s">
        <v>134</v>
      </c>
      <c r="B23" s="18" t="s">
        <v>135</v>
      </c>
      <c r="C23" s="19"/>
      <c r="D23" s="18"/>
      <c r="E23" s="19"/>
      <c r="F23" s="18"/>
      <c r="G23" s="20">
        <f>G21+G22</f>
        <v>1566100</v>
      </c>
      <c r="H23" s="20">
        <f>H21+H22</f>
        <v>248555.67</v>
      </c>
    </row>
    <row r="24" spans="1:8" ht="90" outlineLevel="1">
      <c r="A24" s="11" t="s">
        <v>26</v>
      </c>
      <c r="B24" s="12" t="s">
        <v>27</v>
      </c>
      <c r="C24" s="11" t="s">
        <v>227</v>
      </c>
      <c r="D24" s="12" t="s">
        <v>19</v>
      </c>
      <c r="E24" s="11" t="s">
        <v>20</v>
      </c>
      <c r="F24" s="12" t="s">
        <v>21</v>
      </c>
      <c r="G24" s="10">
        <v>21247100</v>
      </c>
      <c r="H24" s="10">
        <v>3929226.59</v>
      </c>
    </row>
    <row r="25" spans="1:8" ht="90" outlineLevel="1">
      <c r="A25" s="11" t="s">
        <v>26</v>
      </c>
      <c r="B25" s="12" t="s">
        <v>27</v>
      </c>
      <c r="C25" s="11" t="s">
        <v>227</v>
      </c>
      <c r="D25" s="12" t="s">
        <v>19</v>
      </c>
      <c r="E25" s="11" t="s">
        <v>28</v>
      </c>
      <c r="F25" s="12" t="s">
        <v>29</v>
      </c>
      <c r="G25" s="10">
        <v>40000</v>
      </c>
      <c r="H25" s="10">
        <v>23366.6</v>
      </c>
    </row>
    <row r="26" spans="1:8" ht="90" outlineLevel="1">
      <c r="A26" s="11" t="s">
        <v>26</v>
      </c>
      <c r="B26" s="12" t="s">
        <v>27</v>
      </c>
      <c r="C26" s="11" t="s">
        <v>227</v>
      </c>
      <c r="D26" s="12" t="s">
        <v>19</v>
      </c>
      <c r="E26" s="11" t="s">
        <v>22</v>
      </c>
      <c r="F26" s="12" t="s">
        <v>23</v>
      </c>
      <c r="G26" s="10">
        <v>6416700</v>
      </c>
      <c r="H26" s="10">
        <v>919552.63</v>
      </c>
    </row>
    <row r="27" spans="1:8" ht="90" outlineLevel="1">
      <c r="A27" s="11" t="s">
        <v>26</v>
      </c>
      <c r="B27" s="12" t="s">
        <v>27</v>
      </c>
      <c r="C27" s="11" t="s">
        <v>227</v>
      </c>
      <c r="D27" s="12" t="s">
        <v>19</v>
      </c>
      <c r="E27" s="11" t="s">
        <v>24</v>
      </c>
      <c r="F27" s="12" t="s">
        <v>156</v>
      </c>
      <c r="G27" s="10">
        <v>1777300</v>
      </c>
      <c r="H27" s="10">
        <v>186334.18</v>
      </c>
    </row>
    <row r="28" spans="1:8" ht="90" outlineLevel="1">
      <c r="A28" s="11" t="s">
        <v>26</v>
      </c>
      <c r="B28" s="12" t="s">
        <v>27</v>
      </c>
      <c r="C28" s="11" t="s">
        <v>227</v>
      </c>
      <c r="D28" s="12" t="s">
        <v>19</v>
      </c>
      <c r="E28" s="11" t="s">
        <v>208</v>
      </c>
      <c r="F28" s="12" t="s">
        <v>209</v>
      </c>
      <c r="G28" s="10">
        <v>1626399.75</v>
      </c>
      <c r="H28" s="10">
        <v>464399.75</v>
      </c>
    </row>
    <row r="29" spans="1:8" ht="90" outlineLevel="1">
      <c r="A29" s="11" t="s">
        <v>26</v>
      </c>
      <c r="B29" s="12" t="s">
        <v>27</v>
      </c>
      <c r="C29" s="11" t="s">
        <v>190</v>
      </c>
      <c r="D29" s="12" t="s">
        <v>32</v>
      </c>
      <c r="E29" s="11" t="s">
        <v>169</v>
      </c>
      <c r="F29" s="12" t="s">
        <v>170</v>
      </c>
      <c r="G29" s="10">
        <v>6600</v>
      </c>
      <c r="H29" s="10">
        <v>0</v>
      </c>
    </row>
    <row r="30" spans="1:8" ht="90" outlineLevel="1">
      <c r="A30" s="11" t="s">
        <v>26</v>
      </c>
      <c r="B30" s="12" t="s">
        <v>27</v>
      </c>
      <c r="C30" s="11" t="s">
        <v>35</v>
      </c>
      <c r="D30" s="12" t="s">
        <v>36</v>
      </c>
      <c r="E30" s="11" t="s">
        <v>20</v>
      </c>
      <c r="F30" s="12" t="s">
        <v>21</v>
      </c>
      <c r="G30" s="10">
        <v>258000</v>
      </c>
      <c r="H30" s="10">
        <v>80307.38</v>
      </c>
    </row>
    <row r="31" spans="1:8" ht="90" outlineLevel="1">
      <c r="A31" s="11" t="s">
        <v>26</v>
      </c>
      <c r="B31" s="12" t="s">
        <v>27</v>
      </c>
      <c r="C31" s="11" t="s">
        <v>35</v>
      </c>
      <c r="D31" s="12" t="s">
        <v>36</v>
      </c>
      <c r="E31" s="11" t="s">
        <v>22</v>
      </c>
      <c r="F31" s="12" t="s">
        <v>23</v>
      </c>
      <c r="G31" s="10">
        <v>78600</v>
      </c>
      <c r="H31" s="10">
        <v>18827.330000000002</v>
      </c>
    </row>
    <row r="32" spans="1:8" ht="90" outlineLevel="1">
      <c r="A32" s="11" t="s">
        <v>26</v>
      </c>
      <c r="B32" s="12" t="s">
        <v>27</v>
      </c>
      <c r="C32" s="11" t="s">
        <v>37</v>
      </c>
      <c r="D32" s="12" t="s">
        <v>38</v>
      </c>
      <c r="E32" s="11" t="s">
        <v>20</v>
      </c>
      <c r="F32" s="12" t="s">
        <v>21</v>
      </c>
      <c r="G32" s="10">
        <v>727000</v>
      </c>
      <c r="H32" s="10">
        <v>133081.60999999999</v>
      </c>
    </row>
    <row r="33" spans="1:8" ht="90" outlineLevel="1">
      <c r="A33" s="11" t="s">
        <v>26</v>
      </c>
      <c r="B33" s="12" t="s">
        <v>27</v>
      </c>
      <c r="C33" s="11" t="s">
        <v>37</v>
      </c>
      <c r="D33" s="12" t="s">
        <v>38</v>
      </c>
      <c r="E33" s="11" t="s">
        <v>22</v>
      </c>
      <c r="F33" s="12" t="s">
        <v>23</v>
      </c>
      <c r="G33" s="10">
        <v>220000</v>
      </c>
      <c r="H33" s="10">
        <v>24978.080000000002</v>
      </c>
    </row>
    <row r="34" spans="1:8" ht="90" outlineLevel="1">
      <c r="A34" s="11" t="s">
        <v>26</v>
      </c>
      <c r="B34" s="12" t="s">
        <v>27</v>
      </c>
      <c r="C34" s="11" t="s">
        <v>37</v>
      </c>
      <c r="D34" s="12" t="s">
        <v>38</v>
      </c>
      <c r="E34" s="11" t="s">
        <v>24</v>
      </c>
      <c r="F34" s="12" t="s">
        <v>156</v>
      </c>
      <c r="G34" s="10">
        <v>135200</v>
      </c>
      <c r="H34" s="10">
        <v>1761.36</v>
      </c>
    </row>
    <row r="35" spans="1:8" ht="90" outlineLevel="1">
      <c r="A35" s="11" t="s">
        <v>26</v>
      </c>
      <c r="B35" s="12" t="s">
        <v>27</v>
      </c>
      <c r="C35" s="11" t="s">
        <v>39</v>
      </c>
      <c r="D35" s="12" t="s">
        <v>40</v>
      </c>
      <c r="E35" s="11" t="s">
        <v>20</v>
      </c>
      <c r="F35" s="12" t="s">
        <v>21</v>
      </c>
      <c r="G35" s="10">
        <v>282900</v>
      </c>
      <c r="H35" s="10">
        <v>52800.41</v>
      </c>
    </row>
    <row r="36" spans="1:8" ht="90" outlineLevel="1">
      <c r="A36" s="11" t="s">
        <v>26</v>
      </c>
      <c r="B36" s="12" t="s">
        <v>27</v>
      </c>
      <c r="C36" s="11" t="s">
        <v>39</v>
      </c>
      <c r="D36" s="12" t="s">
        <v>40</v>
      </c>
      <c r="E36" s="11" t="s">
        <v>22</v>
      </c>
      <c r="F36" s="12" t="s">
        <v>23</v>
      </c>
      <c r="G36" s="10">
        <v>75700</v>
      </c>
      <c r="H36" s="10">
        <v>13321.06</v>
      </c>
    </row>
    <row r="37" spans="1:8" ht="90" outlineLevel="1">
      <c r="A37" s="11" t="s">
        <v>26</v>
      </c>
      <c r="B37" s="12" t="s">
        <v>27</v>
      </c>
      <c r="C37" s="11" t="s">
        <v>41</v>
      </c>
      <c r="D37" s="12" t="s">
        <v>42</v>
      </c>
      <c r="E37" s="11" t="s">
        <v>20</v>
      </c>
      <c r="F37" s="12" t="s">
        <v>21</v>
      </c>
      <c r="G37" s="10">
        <v>253600</v>
      </c>
      <c r="H37" s="10">
        <v>49343.06</v>
      </c>
    </row>
    <row r="38" spans="1:8" ht="90" outlineLevel="1">
      <c r="A38" s="11" t="s">
        <v>26</v>
      </c>
      <c r="B38" s="12" t="s">
        <v>27</v>
      </c>
      <c r="C38" s="11" t="s">
        <v>41</v>
      </c>
      <c r="D38" s="12" t="s">
        <v>42</v>
      </c>
      <c r="E38" s="11" t="s">
        <v>22</v>
      </c>
      <c r="F38" s="12" t="s">
        <v>23</v>
      </c>
      <c r="G38" s="10">
        <v>76600</v>
      </c>
      <c r="H38" s="10">
        <v>13705.33</v>
      </c>
    </row>
    <row r="39" spans="1:8" ht="90" outlineLevel="1">
      <c r="A39" s="11" t="s">
        <v>26</v>
      </c>
      <c r="B39" s="12" t="s">
        <v>27</v>
      </c>
      <c r="C39" s="11" t="s">
        <v>41</v>
      </c>
      <c r="D39" s="12" t="s">
        <v>42</v>
      </c>
      <c r="E39" s="11" t="s">
        <v>24</v>
      </c>
      <c r="F39" s="12" t="s">
        <v>156</v>
      </c>
      <c r="G39" s="10">
        <v>33800</v>
      </c>
      <c r="H39" s="10">
        <v>4237.28</v>
      </c>
    </row>
    <row r="40" spans="1:8" ht="90" outlineLevel="1">
      <c r="A40" s="17" t="s">
        <v>26</v>
      </c>
      <c r="B40" s="18" t="s">
        <v>27</v>
      </c>
      <c r="C40" s="19"/>
      <c r="D40" s="18"/>
      <c r="E40" s="19"/>
      <c r="F40" s="18"/>
      <c r="G40" s="20">
        <f>G24+G26+G25+G27+G28+G29+G30+G31+G32+G33+G34+G35+G36+G37+G38+G39</f>
        <v>33255499.75</v>
      </c>
      <c r="H40" s="20">
        <f>H24+H25+H26+H27+H28+H29+H30+H31+H32+H33+H34+H35+H36+H37+H38+H39</f>
        <v>5915242.6500000004</v>
      </c>
    </row>
    <row r="41" spans="1:8" ht="22.5" outlineLevel="1">
      <c r="A41" s="11" t="s">
        <v>174</v>
      </c>
      <c r="B41" s="12" t="s">
        <v>175</v>
      </c>
      <c r="C41" s="11" t="s">
        <v>176</v>
      </c>
      <c r="D41" s="12" t="s">
        <v>177</v>
      </c>
      <c r="E41" s="11" t="s">
        <v>191</v>
      </c>
      <c r="F41" s="12" t="s">
        <v>192</v>
      </c>
      <c r="G41" s="10">
        <v>50000</v>
      </c>
      <c r="H41" s="10">
        <v>0</v>
      </c>
    </row>
    <row r="42" spans="1:8">
      <c r="A42" s="17" t="s">
        <v>174</v>
      </c>
      <c r="B42" s="18" t="s">
        <v>175</v>
      </c>
      <c r="C42" s="19"/>
      <c r="D42" s="18"/>
      <c r="E42" s="19"/>
      <c r="F42" s="18"/>
      <c r="G42" s="20">
        <v>50000</v>
      </c>
      <c r="H42" s="20">
        <v>0</v>
      </c>
    </row>
    <row r="43" spans="1:8" ht="22.5" outlineLevel="1">
      <c r="A43" s="11" t="s">
        <v>43</v>
      </c>
      <c r="B43" s="12" t="s">
        <v>44</v>
      </c>
      <c r="C43" s="11" t="s">
        <v>228</v>
      </c>
      <c r="D43" s="12" t="s">
        <v>46</v>
      </c>
      <c r="E43" s="11" t="s">
        <v>24</v>
      </c>
      <c r="F43" s="12" t="s">
        <v>156</v>
      </c>
      <c r="G43" s="10">
        <v>110000</v>
      </c>
      <c r="H43" s="10">
        <v>0</v>
      </c>
    </row>
    <row r="44" spans="1:8" ht="22.5" outlineLevel="1">
      <c r="A44" s="11" t="s">
        <v>43</v>
      </c>
      <c r="B44" s="12" t="s">
        <v>44</v>
      </c>
      <c r="C44" s="11" t="s">
        <v>229</v>
      </c>
      <c r="D44" s="12" t="s">
        <v>45</v>
      </c>
      <c r="E44" s="11" t="s">
        <v>167</v>
      </c>
      <c r="F44" s="12" t="s">
        <v>168</v>
      </c>
      <c r="G44" s="10">
        <v>75000</v>
      </c>
      <c r="H44" s="10">
        <v>0</v>
      </c>
    </row>
    <row r="45" spans="1:8" ht="33.75" outlineLevel="1">
      <c r="A45" s="11" t="s">
        <v>43</v>
      </c>
      <c r="B45" s="12" t="s">
        <v>44</v>
      </c>
      <c r="C45" s="11" t="s">
        <v>230</v>
      </c>
      <c r="D45" s="12" t="s">
        <v>47</v>
      </c>
      <c r="E45" s="11" t="s">
        <v>48</v>
      </c>
      <c r="F45" s="12" t="s">
        <v>143</v>
      </c>
      <c r="G45" s="10">
        <v>5226500</v>
      </c>
      <c r="H45" s="10">
        <v>1048286.43</v>
      </c>
    </row>
    <row r="46" spans="1:8" ht="56.25" outlineLevel="1">
      <c r="A46" s="11" t="s">
        <v>43</v>
      </c>
      <c r="B46" s="12" t="s">
        <v>44</v>
      </c>
      <c r="C46" s="11" t="s">
        <v>230</v>
      </c>
      <c r="D46" s="12" t="s">
        <v>47</v>
      </c>
      <c r="E46" s="11" t="s">
        <v>49</v>
      </c>
      <c r="F46" s="12" t="s">
        <v>144</v>
      </c>
      <c r="G46" s="10">
        <v>1578400</v>
      </c>
      <c r="H46" s="10">
        <v>233224.19</v>
      </c>
    </row>
    <row r="47" spans="1:8" ht="33.75" outlineLevel="1">
      <c r="A47" s="11" t="s">
        <v>43</v>
      </c>
      <c r="B47" s="12" t="s">
        <v>44</v>
      </c>
      <c r="C47" s="11" t="s">
        <v>230</v>
      </c>
      <c r="D47" s="12" t="s">
        <v>47</v>
      </c>
      <c r="E47" s="11" t="s">
        <v>24</v>
      </c>
      <c r="F47" s="12" t="s">
        <v>156</v>
      </c>
      <c r="G47" s="10">
        <v>3101676.26</v>
      </c>
      <c r="H47" s="10">
        <v>640105.14</v>
      </c>
    </row>
    <row r="48" spans="1:8" ht="33.75" outlineLevel="1">
      <c r="A48" s="11" t="s">
        <v>43</v>
      </c>
      <c r="B48" s="12" t="s">
        <v>44</v>
      </c>
      <c r="C48" s="11" t="s">
        <v>50</v>
      </c>
      <c r="D48" s="12" t="s">
        <v>47</v>
      </c>
      <c r="E48" s="11" t="s">
        <v>48</v>
      </c>
      <c r="F48" s="12" t="s">
        <v>143</v>
      </c>
      <c r="G48" s="10">
        <v>3302700</v>
      </c>
      <c r="H48" s="10">
        <v>611215.39</v>
      </c>
    </row>
    <row r="49" spans="1:8" ht="56.25" outlineLevel="1">
      <c r="A49" s="11" t="s">
        <v>43</v>
      </c>
      <c r="B49" s="12" t="s">
        <v>44</v>
      </c>
      <c r="C49" s="11" t="s">
        <v>50</v>
      </c>
      <c r="D49" s="12" t="s">
        <v>47</v>
      </c>
      <c r="E49" s="11" t="s">
        <v>49</v>
      </c>
      <c r="F49" s="12" t="s">
        <v>144</v>
      </c>
      <c r="G49" s="10">
        <v>997400</v>
      </c>
      <c r="H49" s="10">
        <v>150856.68</v>
      </c>
    </row>
    <row r="50" spans="1:8" ht="33.75" outlineLevel="1">
      <c r="A50" s="11" t="s">
        <v>43</v>
      </c>
      <c r="B50" s="12" t="s">
        <v>44</v>
      </c>
      <c r="C50" s="11" t="s">
        <v>50</v>
      </c>
      <c r="D50" s="12" t="s">
        <v>47</v>
      </c>
      <c r="E50" s="11" t="s">
        <v>24</v>
      </c>
      <c r="F50" s="12" t="s">
        <v>156</v>
      </c>
      <c r="G50" s="10">
        <v>590552.05000000005</v>
      </c>
      <c r="H50" s="10">
        <v>53192.47</v>
      </c>
    </row>
    <row r="51" spans="1:8" ht="33.75" outlineLevel="1">
      <c r="A51" s="11" t="s">
        <v>43</v>
      </c>
      <c r="B51" s="12" t="s">
        <v>44</v>
      </c>
      <c r="C51" s="11" t="s">
        <v>50</v>
      </c>
      <c r="D51" s="12" t="s">
        <v>47</v>
      </c>
      <c r="E51" s="11" t="s">
        <v>208</v>
      </c>
      <c r="F51" s="12" t="s">
        <v>209</v>
      </c>
      <c r="G51" s="10">
        <v>956471.94</v>
      </c>
      <c r="H51" s="10">
        <v>293934.45</v>
      </c>
    </row>
    <row r="52" spans="1:8" ht="33.75" outlineLevel="1">
      <c r="A52" s="11" t="s">
        <v>43</v>
      </c>
      <c r="B52" s="12" t="s">
        <v>44</v>
      </c>
      <c r="C52" s="11" t="s">
        <v>50</v>
      </c>
      <c r="D52" s="12" t="s">
        <v>47</v>
      </c>
      <c r="E52" s="11" t="s">
        <v>141</v>
      </c>
      <c r="F52" s="12" t="s">
        <v>142</v>
      </c>
      <c r="G52" s="10">
        <v>25000</v>
      </c>
      <c r="H52" s="10">
        <v>25000</v>
      </c>
    </row>
    <row r="53" spans="1:8" ht="22.5" outlineLevel="1">
      <c r="A53" s="11" t="s">
        <v>43</v>
      </c>
      <c r="B53" s="12" t="s">
        <v>44</v>
      </c>
      <c r="C53" s="11" t="s">
        <v>51</v>
      </c>
      <c r="D53" s="12" t="s">
        <v>52</v>
      </c>
      <c r="E53" s="11" t="s">
        <v>24</v>
      </c>
      <c r="F53" s="12" t="s">
        <v>156</v>
      </c>
      <c r="G53" s="10">
        <v>170000</v>
      </c>
      <c r="H53" s="10">
        <v>0</v>
      </c>
    </row>
    <row r="54" spans="1:8" ht="22.5" outlineLevel="1">
      <c r="A54" s="11" t="s">
        <v>43</v>
      </c>
      <c r="B54" s="12" t="s">
        <v>44</v>
      </c>
      <c r="C54" s="11" t="s">
        <v>51</v>
      </c>
      <c r="D54" s="12" t="s">
        <v>52</v>
      </c>
      <c r="E54" s="11" t="s">
        <v>167</v>
      </c>
      <c r="F54" s="12" t="s">
        <v>168</v>
      </c>
      <c r="G54" s="10">
        <v>115000</v>
      </c>
      <c r="H54" s="10">
        <v>6300</v>
      </c>
    </row>
    <row r="55" spans="1:8" ht="22.5" outlineLevel="1">
      <c r="A55" s="11" t="s">
        <v>43</v>
      </c>
      <c r="B55" s="12" t="s">
        <v>44</v>
      </c>
      <c r="C55" s="11" t="s">
        <v>219</v>
      </c>
      <c r="D55" s="12" t="s">
        <v>45</v>
      </c>
      <c r="E55" s="11" t="s">
        <v>24</v>
      </c>
      <c r="F55" s="12" t="s">
        <v>156</v>
      </c>
      <c r="G55" s="10">
        <v>9000</v>
      </c>
      <c r="H55" s="10">
        <v>0</v>
      </c>
    </row>
    <row r="56" spans="1:8" ht="33.75" outlineLevel="1">
      <c r="A56" s="11" t="s">
        <v>43</v>
      </c>
      <c r="B56" s="12" t="s">
        <v>44</v>
      </c>
      <c r="C56" s="11" t="s">
        <v>53</v>
      </c>
      <c r="D56" s="12" t="s">
        <v>54</v>
      </c>
      <c r="E56" s="11" t="s">
        <v>20</v>
      </c>
      <c r="F56" s="12" t="s">
        <v>21</v>
      </c>
      <c r="G56" s="10">
        <v>837500</v>
      </c>
      <c r="H56" s="10">
        <v>159313.20000000001</v>
      </c>
    </row>
    <row r="57" spans="1:8" ht="67.5" outlineLevel="1">
      <c r="A57" s="11" t="s">
        <v>43</v>
      </c>
      <c r="B57" s="12" t="s">
        <v>44</v>
      </c>
      <c r="C57" s="11" t="s">
        <v>53</v>
      </c>
      <c r="D57" s="12" t="s">
        <v>54</v>
      </c>
      <c r="E57" s="11" t="s">
        <v>22</v>
      </c>
      <c r="F57" s="12" t="s">
        <v>23</v>
      </c>
      <c r="G57" s="10">
        <v>252900</v>
      </c>
      <c r="H57" s="10">
        <v>39794.480000000003</v>
      </c>
    </row>
    <row r="58" spans="1:8" ht="22.5" outlineLevel="1">
      <c r="A58" s="11" t="s">
        <v>43</v>
      </c>
      <c r="B58" s="12" t="s">
        <v>44</v>
      </c>
      <c r="C58" s="11" t="s">
        <v>53</v>
      </c>
      <c r="D58" s="12" t="s">
        <v>54</v>
      </c>
      <c r="E58" s="11" t="s">
        <v>24</v>
      </c>
      <c r="F58" s="12" t="s">
        <v>156</v>
      </c>
      <c r="G58" s="10">
        <v>19300</v>
      </c>
      <c r="H58" s="10">
        <v>841.5</v>
      </c>
    </row>
    <row r="59" spans="1:8" ht="33.75" outlineLevel="1">
      <c r="A59" s="11" t="s">
        <v>43</v>
      </c>
      <c r="B59" s="12" t="s">
        <v>44</v>
      </c>
      <c r="C59" s="11" t="s">
        <v>55</v>
      </c>
      <c r="D59" s="12" t="s">
        <v>32</v>
      </c>
      <c r="E59" s="11" t="s">
        <v>33</v>
      </c>
      <c r="F59" s="12" t="s">
        <v>34</v>
      </c>
      <c r="G59" s="10">
        <v>25000</v>
      </c>
      <c r="H59" s="10">
        <v>11</v>
      </c>
    </row>
    <row r="60" spans="1:8" ht="33.75" outlineLevel="1">
      <c r="A60" s="11" t="s">
        <v>43</v>
      </c>
      <c r="B60" s="12" t="s">
        <v>44</v>
      </c>
      <c r="C60" s="11" t="s">
        <v>55</v>
      </c>
      <c r="D60" s="12" t="s">
        <v>32</v>
      </c>
      <c r="E60" s="11" t="s">
        <v>169</v>
      </c>
      <c r="F60" s="12" t="s">
        <v>170</v>
      </c>
      <c r="G60" s="10">
        <v>24400</v>
      </c>
      <c r="H60" s="10">
        <v>5275</v>
      </c>
    </row>
    <row r="61" spans="1:8" ht="22.5" outlineLevel="1">
      <c r="A61" s="11" t="s">
        <v>43</v>
      </c>
      <c r="B61" s="12" t="s">
        <v>44</v>
      </c>
      <c r="C61" s="11" t="s">
        <v>157</v>
      </c>
      <c r="D61" s="12" t="s">
        <v>158</v>
      </c>
      <c r="E61" s="11" t="s">
        <v>24</v>
      </c>
      <c r="F61" s="12" t="s">
        <v>156</v>
      </c>
      <c r="G61" s="10">
        <v>1126000</v>
      </c>
      <c r="H61" s="10">
        <v>194982.89</v>
      </c>
    </row>
    <row r="62" spans="1:8" ht="22.5" outlineLevel="1">
      <c r="A62" s="11" t="s">
        <v>43</v>
      </c>
      <c r="B62" s="12" t="s">
        <v>44</v>
      </c>
      <c r="C62" s="11" t="s">
        <v>157</v>
      </c>
      <c r="D62" s="12" t="s">
        <v>158</v>
      </c>
      <c r="E62" s="11" t="s">
        <v>141</v>
      </c>
      <c r="F62" s="12" t="s">
        <v>142</v>
      </c>
      <c r="G62" s="10">
        <v>50000</v>
      </c>
      <c r="H62" s="10">
        <v>0</v>
      </c>
    </row>
    <row r="63" spans="1:8" ht="33.75" outlineLevel="1">
      <c r="A63" s="17" t="s">
        <v>43</v>
      </c>
      <c r="B63" s="18" t="s">
        <v>44</v>
      </c>
      <c r="C63" s="19"/>
      <c r="D63" s="18"/>
      <c r="E63" s="19"/>
      <c r="F63" s="18"/>
      <c r="G63" s="20">
        <f>G62+G61+G60+G59+G58+G57+G56+G55+G54+G53+G52+G50+G51+G49+G48+G47+G46+G45+G44+G43</f>
        <v>18592800.25</v>
      </c>
      <c r="H63" s="20">
        <f>H43+H44+H45+H46+H47+H48+H49+H50+H51+H52+H53+H54+H55+H56+H57+H58+H59+H60+H61+H62</f>
        <v>3462332.8200000012</v>
      </c>
    </row>
    <row r="64" spans="1:8" ht="22.5" outlineLevel="1">
      <c r="A64" s="11" t="s">
        <v>210</v>
      </c>
      <c r="B64" s="12" t="s">
        <v>211</v>
      </c>
      <c r="C64" s="11" t="s">
        <v>58</v>
      </c>
      <c r="D64" s="12" t="s">
        <v>59</v>
      </c>
      <c r="E64" s="11" t="s">
        <v>24</v>
      </c>
      <c r="F64" s="12" t="s">
        <v>156</v>
      </c>
      <c r="G64" s="10">
        <v>60000</v>
      </c>
      <c r="H64" s="10">
        <v>0</v>
      </c>
    </row>
    <row r="65" spans="1:8" ht="22.5" outlineLevel="1">
      <c r="A65" s="17" t="s">
        <v>210</v>
      </c>
      <c r="B65" s="18" t="s">
        <v>211</v>
      </c>
      <c r="C65" s="19"/>
      <c r="D65" s="18"/>
      <c r="E65" s="19"/>
      <c r="F65" s="18"/>
      <c r="G65" s="20">
        <v>60000</v>
      </c>
      <c r="H65" s="20">
        <v>0</v>
      </c>
    </row>
    <row r="66" spans="1:8" ht="78.75" outlineLevel="1">
      <c r="A66" s="11" t="s">
        <v>212</v>
      </c>
      <c r="B66" s="12" t="s">
        <v>213</v>
      </c>
      <c r="C66" s="11" t="s">
        <v>214</v>
      </c>
      <c r="D66" s="12" t="s">
        <v>215</v>
      </c>
      <c r="E66" s="11" t="s">
        <v>24</v>
      </c>
      <c r="F66" s="12" t="s">
        <v>156</v>
      </c>
      <c r="G66" s="10">
        <v>68300</v>
      </c>
      <c r="H66" s="10">
        <v>0</v>
      </c>
    </row>
    <row r="67" spans="1:8" ht="22.5" outlineLevel="1">
      <c r="A67" s="17" t="s">
        <v>212</v>
      </c>
      <c r="B67" s="18" t="s">
        <v>213</v>
      </c>
      <c r="C67" s="19"/>
      <c r="D67" s="18"/>
      <c r="E67" s="19"/>
      <c r="F67" s="18"/>
      <c r="G67" s="20">
        <v>68300</v>
      </c>
      <c r="H67" s="20">
        <v>0</v>
      </c>
    </row>
    <row r="68" spans="1:8" ht="22.5" outlineLevel="1">
      <c r="A68" s="11" t="s">
        <v>56</v>
      </c>
      <c r="B68" s="12" t="s">
        <v>57</v>
      </c>
      <c r="C68" s="11" t="s">
        <v>58</v>
      </c>
      <c r="D68" s="12" t="s">
        <v>59</v>
      </c>
      <c r="E68" s="11" t="s">
        <v>24</v>
      </c>
      <c r="F68" s="12" t="s">
        <v>156</v>
      </c>
      <c r="G68" s="10">
        <v>5606396.3200000003</v>
      </c>
      <c r="H68" s="10">
        <v>0</v>
      </c>
    </row>
    <row r="69" spans="1:8" ht="22.5">
      <c r="A69" s="17" t="s">
        <v>56</v>
      </c>
      <c r="B69" s="18" t="s">
        <v>57</v>
      </c>
      <c r="C69" s="19"/>
      <c r="D69" s="18"/>
      <c r="E69" s="19"/>
      <c r="F69" s="18"/>
      <c r="G69" s="20">
        <f>G68</f>
        <v>5606396.3200000003</v>
      </c>
      <c r="H69" s="20">
        <v>0</v>
      </c>
    </row>
    <row r="70" spans="1:8" ht="22.5" outlineLevel="1">
      <c r="A70" s="11" t="s">
        <v>159</v>
      </c>
      <c r="B70" s="12" t="s">
        <v>160</v>
      </c>
      <c r="C70" s="11" t="s">
        <v>161</v>
      </c>
      <c r="D70" s="12" t="s">
        <v>178</v>
      </c>
      <c r="E70" s="11" t="s">
        <v>24</v>
      </c>
      <c r="F70" s="12" t="s">
        <v>156</v>
      </c>
      <c r="G70" s="10">
        <v>9000</v>
      </c>
      <c r="H70" s="10">
        <v>0</v>
      </c>
    </row>
    <row r="71" spans="1:8">
      <c r="A71" s="17" t="s">
        <v>159</v>
      </c>
      <c r="B71" s="18" t="s">
        <v>160</v>
      </c>
      <c r="C71" s="19"/>
      <c r="D71" s="18"/>
      <c r="E71" s="19"/>
      <c r="F71" s="18"/>
      <c r="G71" s="20">
        <v>9000</v>
      </c>
      <c r="H71" s="20">
        <v>0</v>
      </c>
    </row>
    <row r="72" spans="1:8" ht="33.75" outlineLevel="1">
      <c r="A72" s="11" t="s">
        <v>60</v>
      </c>
      <c r="B72" s="12" t="s">
        <v>61</v>
      </c>
      <c r="C72" s="11" t="s">
        <v>62</v>
      </c>
      <c r="D72" s="12" t="s">
        <v>63</v>
      </c>
      <c r="E72" s="11" t="s">
        <v>24</v>
      </c>
      <c r="F72" s="12" t="s">
        <v>156</v>
      </c>
      <c r="G72" s="10">
        <v>60000</v>
      </c>
      <c r="H72" s="10">
        <v>0</v>
      </c>
    </row>
    <row r="73" spans="1:8" ht="33.75">
      <c r="A73" s="17" t="s">
        <v>60</v>
      </c>
      <c r="B73" s="18" t="s">
        <v>61</v>
      </c>
      <c r="C73" s="19"/>
      <c r="D73" s="18"/>
      <c r="E73" s="19"/>
      <c r="F73" s="18"/>
      <c r="G73" s="20">
        <v>60000</v>
      </c>
      <c r="H73" s="20">
        <v>0</v>
      </c>
    </row>
    <row r="74" spans="1:8" ht="45" outlineLevel="1">
      <c r="A74" s="11" t="s">
        <v>149</v>
      </c>
      <c r="B74" s="12" t="s">
        <v>145</v>
      </c>
      <c r="C74" s="11" t="s">
        <v>231</v>
      </c>
      <c r="D74" s="12" t="s">
        <v>179</v>
      </c>
      <c r="E74" s="11" t="s">
        <v>24</v>
      </c>
      <c r="F74" s="12" t="s">
        <v>156</v>
      </c>
      <c r="G74" s="10">
        <v>25000</v>
      </c>
      <c r="H74" s="10">
        <v>4410</v>
      </c>
    </row>
    <row r="75" spans="1:8" ht="45">
      <c r="A75" s="11" t="s">
        <v>149</v>
      </c>
      <c r="B75" s="12" t="s">
        <v>145</v>
      </c>
      <c r="C75" s="11" t="s">
        <v>146</v>
      </c>
      <c r="D75" s="12" t="s">
        <v>147</v>
      </c>
      <c r="E75" s="11" t="s">
        <v>24</v>
      </c>
      <c r="F75" s="12" t="s">
        <v>156</v>
      </c>
      <c r="G75" s="10">
        <v>70000</v>
      </c>
      <c r="H75" s="10">
        <v>2800</v>
      </c>
    </row>
    <row r="76" spans="1:8" ht="33.75" outlineLevel="1">
      <c r="A76" s="17" t="s">
        <v>149</v>
      </c>
      <c r="B76" s="18" t="s">
        <v>145</v>
      </c>
      <c r="C76" s="19"/>
      <c r="D76" s="18"/>
      <c r="E76" s="19"/>
      <c r="F76" s="18"/>
      <c r="G76" s="20">
        <f>G75+G74</f>
        <v>95000</v>
      </c>
      <c r="H76" s="20">
        <f>H74+H75</f>
        <v>7210</v>
      </c>
    </row>
    <row r="77" spans="1:8" ht="22.5">
      <c r="A77" s="11" t="s">
        <v>64</v>
      </c>
      <c r="B77" s="12" t="s">
        <v>65</v>
      </c>
      <c r="C77" s="11" t="s">
        <v>66</v>
      </c>
      <c r="D77" s="12" t="s">
        <v>67</v>
      </c>
      <c r="E77" s="11" t="s">
        <v>68</v>
      </c>
      <c r="F77" s="12" t="s">
        <v>69</v>
      </c>
      <c r="G77" s="10">
        <v>1438000</v>
      </c>
      <c r="H77" s="10">
        <v>224787.28</v>
      </c>
    </row>
    <row r="78" spans="1:8" outlineLevel="1">
      <c r="A78" s="17" t="s">
        <v>64</v>
      </c>
      <c r="B78" s="18" t="s">
        <v>65</v>
      </c>
      <c r="C78" s="19"/>
      <c r="D78" s="18"/>
      <c r="E78" s="19"/>
      <c r="F78" s="18"/>
      <c r="G78" s="20">
        <f>G77</f>
        <v>1438000</v>
      </c>
      <c r="H78" s="20">
        <f>H77</f>
        <v>224787.28</v>
      </c>
    </row>
    <row r="79" spans="1:8" ht="33.75" outlineLevel="1">
      <c r="A79" s="11" t="s">
        <v>70</v>
      </c>
      <c r="B79" s="12" t="s">
        <v>71</v>
      </c>
      <c r="C79" s="11" t="s">
        <v>72</v>
      </c>
      <c r="D79" s="12" t="s">
        <v>73</v>
      </c>
      <c r="E79" s="11" t="s">
        <v>172</v>
      </c>
      <c r="F79" s="12" t="s">
        <v>173</v>
      </c>
      <c r="G79" s="10">
        <v>82800</v>
      </c>
      <c r="H79" s="10">
        <v>12650</v>
      </c>
    </row>
    <row r="80" spans="1:8" ht="22.5">
      <c r="A80" s="11" t="s">
        <v>70</v>
      </c>
      <c r="B80" s="12" t="s">
        <v>71</v>
      </c>
      <c r="C80" s="11" t="s">
        <v>221</v>
      </c>
      <c r="D80" s="12" t="s">
        <v>222</v>
      </c>
      <c r="E80" s="11" t="s">
        <v>167</v>
      </c>
      <c r="F80" s="12" t="s">
        <v>168</v>
      </c>
      <c r="G80" s="10">
        <v>2036000</v>
      </c>
      <c r="H80" s="10">
        <v>2000000</v>
      </c>
    </row>
    <row r="81" spans="1:8" ht="22.5" outlineLevel="1">
      <c r="A81" s="17" t="s">
        <v>70</v>
      </c>
      <c r="B81" s="18" t="s">
        <v>71</v>
      </c>
      <c r="C81" s="19"/>
      <c r="D81" s="18"/>
      <c r="E81" s="19"/>
      <c r="F81" s="18"/>
      <c r="G81" s="20">
        <f>G79+G80</f>
        <v>2118800</v>
      </c>
      <c r="H81" s="20">
        <f>H80+H79</f>
        <v>2012650</v>
      </c>
    </row>
    <row r="82" spans="1:8" ht="33.75">
      <c r="A82" s="11" t="s">
        <v>150</v>
      </c>
      <c r="B82" s="12" t="s">
        <v>148</v>
      </c>
      <c r="C82" s="11" t="s">
        <v>74</v>
      </c>
      <c r="D82" s="12" t="s">
        <v>75</v>
      </c>
      <c r="E82" s="11" t="s">
        <v>20</v>
      </c>
      <c r="F82" s="12" t="s">
        <v>21</v>
      </c>
      <c r="G82" s="10">
        <v>692200</v>
      </c>
      <c r="H82" s="10">
        <v>149595.87</v>
      </c>
    </row>
    <row r="83" spans="1:8" ht="67.5" outlineLevel="1">
      <c r="A83" s="11" t="s">
        <v>150</v>
      </c>
      <c r="B83" s="12" t="s">
        <v>148</v>
      </c>
      <c r="C83" s="11" t="s">
        <v>74</v>
      </c>
      <c r="D83" s="12" t="s">
        <v>75</v>
      </c>
      <c r="E83" s="11" t="s">
        <v>22</v>
      </c>
      <c r="F83" s="12" t="s">
        <v>23</v>
      </c>
      <c r="G83" s="10">
        <v>209000</v>
      </c>
      <c r="H83" s="10">
        <v>30606.57</v>
      </c>
    </row>
    <row r="84" spans="1:8" ht="33.75" outlineLevel="1">
      <c r="A84" s="11" t="s">
        <v>150</v>
      </c>
      <c r="B84" s="12" t="s">
        <v>148</v>
      </c>
      <c r="C84" s="11" t="s">
        <v>74</v>
      </c>
      <c r="D84" s="12" t="s">
        <v>75</v>
      </c>
      <c r="E84" s="11" t="s">
        <v>24</v>
      </c>
      <c r="F84" s="12" t="s">
        <v>156</v>
      </c>
      <c r="G84" s="10">
        <v>114054</v>
      </c>
      <c r="H84" s="10">
        <v>13957.92</v>
      </c>
    </row>
    <row r="85" spans="1:8" ht="22.5">
      <c r="A85" s="17" t="s">
        <v>150</v>
      </c>
      <c r="B85" s="18" t="s">
        <v>148</v>
      </c>
      <c r="C85" s="19"/>
      <c r="D85" s="18"/>
      <c r="E85" s="19"/>
      <c r="F85" s="18"/>
      <c r="G85" s="20">
        <f>G82+G83+G84</f>
        <v>1015254</v>
      </c>
      <c r="H85" s="20">
        <f>H82+H83+H84</f>
        <v>194160.36000000002</v>
      </c>
    </row>
    <row r="86" spans="1:8" ht="67.5" outlineLevel="1">
      <c r="A86" s="11" t="s">
        <v>79</v>
      </c>
      <c r="B86" s="12" t="s">
        <v>80</v>
      </c>
      <c r="C86" s="11" t="s">
        <v>81</v>
      </c>
      <c r="D86" s="12" t="s">
        <v>82</v>
      </c>
      <c r="E86" s="11" t="s">
        <v>83</v>
      </c>
      <c r="F86" s="12" t="s">
        <v>84</v>
      </c>
      <c r="G86" s="10">
        <v>700000</v>
      </c>
      <c r="H86" s="10">
        <v>525000</v>
      </c>
    </row>
    <row r="87" spans="1:8" ht="67.5" outlineLevel="1">
      <c r="A87" s="11" t="s">
        <v>79</v>
      </c>
      <c r="B87" s="12" t="s">
        <v>80</v>
      </c>
      <c r="C87" s="11" t="s">
        <v>207</v>
      </c>
      <c r="D87" s="12" t="s">
        <v>193</v>
      </c>
      <c r="E87" s="11" t="s">
        <v>83</v>
      </c>
      <c r="F87" s="12" t="s">
        <v>84</v>
      </c>
      <c r="G87" s="10">
        <v>728700</v>
      </c>
      <c r="H87" s="10">
        <v>0</v>
      </c>
    </row>
    <row r="88" spans="1:8" ht="22.5" outlineLevel="1">
      <c r="A88" s="17" t="s">
        <v>79</v>
      </c>
      <c r="B88" s="18" t="s">
        <v>80</v>
      </c>
      <c r="C88" s="19"/>
      <c r="D88" s="18"/>
      <c r="E88" s="19"/>
      <c r="F88" s="18"/>
      <c r="G88" s="20">
        <f>G86+G87</f>
        <v>1428700</v>
      </c>
      <c r="H88" s="20">
        <f>H86+H87</f>
        <v>525000</v>
      </c>
    </row>
    <row r="89" spans="1:8">
      <c r="A89" s="13" t="s">
        <v>25</v>
      </c>
      <c r="B89" s="14"/>
      <c r="C89" s="15"/>
      <c r="D89" s="14"/>
      <c r="E89" s="15"/>
      <c r="F89" s="14"/>
      <c r="G89" s="16">
        <f>G23+G40+G42+G63+G65+G67+G69+G71+G73+G76+G78+G81+G85+G88</f>
        <v>65363850.32</v>
      </c>
      <c r="H89" s="16">
        <f>H23+H40+H42+H63+H76+H78+H81+H85+H88</f>
        <v>12589938.779999999</v>
      </c>
    </row>
    <row r="90" spans="1:8" outlineLevel="1">
      <c r="A90" s="37" t="s">
        <v>9</v>
      </c>
      <c r="B90" s="37"/>
      <c r="C90" s="37"/>
      <c r="D90" s="37"/>
      <c r="E90" s="37"/>
      <c r="F90" s="37"/>
      <c r="G90" s="31"/>
      <c r="H90" s="31"/>
    </row>
    <row r="91" spans="1:8" ht="33.75" outlineLevel="1">
      <c r="A91" s="11" t="s">
        <v>85</v>
      </c>
      <c r="B91" s="12" t="s">
        <v>86</v>
      </c>
      <c r="C91" s="11" t="s">
        <v>87</v>
      </c>
      <c r="D91" s="12" t="s">
        <v>181</v>
      </c>
      <c r="E91" s="11" t="s">
        <v>24</v>
      </c>
      <c r="F91" s="12" t="s">
        <v>156</v>
      </c>
      <c r="G91" s="10">
        <v>7907094.2300000004</v>
      </c>
      <c r="H91" s="10">
        <v>0</v>
      </c>
    </row>
    <row r="92" spans="1:8" ht="45">
      <c r="A92" s="11" t="s">
        <v>85</v>
      </c>
      <c r="B92" s="12" t="s">
        <v>86</v>
      </c>
      <c r="C92" s="11" t="s">
        <v>206</v>
      </c>
      <c r="D92" s="12" t="s">
        <v>180</v>
      </c>
      <c r="E92" s="11" t="s">
        <v>24</v>
      </c>
      <c r="F92" s="12" t="s">
        <v>156</v>
      </c>
      <c r="G92" s="10">
        <v>3030303</v>
      </c>
      <c r="H92" s="10">
        <v>0</v>
      </c>
    </row>
    <row r="93" spans="1:8" ht="45">
      <c r="A93" s="11" t="s">
        <v>85</v>
      </c>
      <c r="B93" s="12" t="s">
        <v>86</v>
      </c>
      <c r="C93" s="11" t="s">
        <v>201</v>
      </c>
      <c r="D93" s="12" t="s">
        <v>180</v>
      </c>
      <c r="E93" s="11" t="s">
        <v>194</v>
      </c>
      <c r="F93" s="12" t="s">
        <v>195</v>
      </c>
      <c r="G93" s="10">
        <v>8080808</v>
      </c>
      <c r="H93" s="10">
        <v>0</v>
      </c>
    </row>
    <row r="94" spans="1:8" ht="29.25" customHeight="1">
      <c r="A94" s="17" t="s">
        <v>85</v>
      </c>
      <c r="B94" s="18" t="s">
        <v>86</v>
      </c>
      <c r="C94" s="19"/>
      <c r="D94" s="18"/>
      <c r="E94" s="19"/>
      <c r="F94" s="18"/>
      <c r="G94" s="20">
        <f>G91+G92+G93</f>
        <v>19018205.23</v>
      </c>
      <c r="H94" s="20">
        <v>0</v>
      </c>
    </row>
    <row r="95" spans="1:8" ht="45" outlineLevel="1">
      <c r="A95" s="11" t="s">
        <v>88</v>
      </c>
      <c r="B95" s="12" t="s">
        <v>89</v>
      </c>
      <c r="C95" s="11" t="s">
        <v>232</v>
      </c>
      <c r="D95" s="12" t="s">
        <v>233</v>
      </c>
      <c r="E95" s="11" t="s">
        <v>234</v>
      </c>
      <c r="F95" s="12" t="s">
        <v>235</v>
      </c>
      <c r="G95" s="10">
        <v>150000.01999999999</v>
      </c>
      <c r="H95" s="10">
        <v>97591.79</v>
      </c>
    </row>
    <row r="96" spans="1:8" ht="56.25" outlineLevel="1">
      <c r="A96" s="11" t="s">
        <v>88</v>
      </c>
      <c r="B96" s="12" t="s">
        <v>89</v>
      </c>
      <c r="C96" s="11" t="s">
        <v>236</v>
      </c>
      <c r="D96" s="12" t="s">
        <v>237</v>
      </c>
      <c r="E96" s="11" t="s">
        <v>234</v>
      </c>
      <c r="F96" s="12" t="s">
        <v>235</v>
      </c>
      <c r="G96" s="10">
        <v>622751.98</v>
      </c>
      <c r="H96" s="10">
        <v>405169.77</v>
      </c>
    </row>
    <row r="97" spans="1:8" ht="78.75" outlineLevel="1">
      <c r="A97" s="11" t="s">
        <v>88</v>
      </c>
      <c r="B97" s="12" t="s">
        <v>89</v>
      </c>
      <c r="C97" s="11" t="s">
        <v>90</v>
      </c>
      <c r="D97" s="12" t="s">
        <v>182</v>
      </c>
      <c r="E97" s="11" t="s">
        <v>151</v>
      </c>
      <c r="F97" s="12" t="s">
        <v>152</v>
      </c>
      <c r="G97" s="10">
        <v>607700</v>
      </c>
      <c r="H97" s="10">
        <v>280429.56</v>
      </c>
    </row>
    <row r="98" spans="1:8" ht="78.75" outlineLevel="1">
      <c r="A98" s="11" t="s">
        <v>88</v>
      </c>
      <c r="B98" s="12" t="s">
        <v>89</v>
      </c>
      <c r="C98" s="11" t="s">
        <v>91</v>
      </c>
      <c r="D98" s="12" t="s">
        <v>92</v>
      </c>
      <c r="E98" s="11" t="s">
        <v>151</v>
      </c>
      <c r="F98" s="12" t="s">
        <v>152</v>
      </c>
      <c r="G98" s="10">
        <v>5838000</v>
      </c>
      <c r="H98" s="10">
        <v>0</v>
      </c>
    </row>
    <row r="99" spans="1:8" outlineLevel="1">
      <c r="A99" s="17" t="s">
        <v>88</v>
      </c>
      <c r="B99" s="18" t="s">
        <v>89</v>
      </c>
      <c r="C99" s="19"/>
      <c r="D99" s="18"/>
      <c r="E99" s="19"/>
      <c r="F99" s="18"/>
      <c r="G99" s="20">
        <f>G95+G96+G97+G98</f>
        <v>7218452</v>
      </c>
      <c r="H99" s="20">
        <f>H95+H96+H97+H98</f>
        <v>783191.12</v>
      </c>
    </row>
    <row r="100" spans="1:8" ht="33.75" outlineLevel="1">
      <c r="A100" s="11" t="s">
        <v>70</v>
      </c>
      <c r="B100" s="12" t="s">
        <v>71</v>
      </c>
      <c r="C100" s="11" t="s">
        <v>74</v>
      </c>
      <c r="D100" s="12" t="s">
        <v>75</v>
      </c>
      <c r="E100" s="11" t="s">
        <v>24</v>
      </c>
      <c r="F100" s="12" t="s">
        <v>156</v>
      </c>
      <c r="G100" s="10">
        <v>240000</v>
      </c>
      <c r="H100" s="10">
        <v>29013.24</v>
      </c>
    </row>
    <row r="101" spans="1:8" ht="45">
      <c r="A101" s="11" t="s">
        <v>70</v>
      </c>
      <c r="B101" s="12" t="s">
        <v>71</v>
      </c>
      <c r="C101" s="11" t="s">
        <v>74</v>
      </c>
      <c r="D101" s="12" t="s">
        <v>75</v>
      </c>
      <c r="E101" s="11" t="s">
        <v>93</v>
      </c>
      <c r="F101" s="12" t="s">
        <v>94</v>
      </c>
      <c r="G101" s="10">
        <v>10684046</v>
      </c>
      <c r="H101" s="10">
        <v>2453473.7599999998</v>
      </c>
    </row>
    <row r="102" spans="1:8" ht="22.5" outlineLevel="1">
      <c r="A102" s="17" t="s">
        <v>70</v>
      </c>
      <c r="B102" s="18" t="s">
        <v>71</v>
      </c>
      <c r="C102" s="19"/>
      <c r="D102" s="18"/>
      <c r="E102" s="19"/>
      <c r="F102" s="18"/>
      <c r="G102" s="20">
        <f>G100+G101</f>
        <v>10924046</v>
      </c>
      <c r="H102" s="20">
        <f>H100+H101</f>
        <v>2482487</v>
      </c>
    </row>
    <row r="103" spans="1:8">
      <c r="A103" s="13" t="s">
        <v>25</v>
      </c>
      <c r="B103" s="14"/>
      <c r="C103" s="15"/>
      <c r="D103" s="14"/>
      <c r="E103" s="15"/>
      <c r="F103" s="14"/>
      <c r="G103" s="16">
        <f>G94+G99+G102</f>
        <v>37160703.230000004</v>
      </c>
      <c r="H103" s="16">
        <f>H102+H99</f>
        <v>3265678.12</v>
      </c>
    </row>
    <row r="104" spans="1:8" outlineLevel="1">
      <c r="A104" s="37" t="s">
        <v>15</v>
      </c>
      <c r="B104" s="37"/>
      <c r="C104" s="37"/>
      <c r="D104" s="37"/>
      <c r="E104" s="37"/>
      <c r="F104" s="37"/>
      <c r="G104" s="31"/>
      <c r="H104" s="31"/>
    </row>
    <row r="105" spans="1:8" ht="33.75" outlineLevel="1">
      <c r="A105" s="11" t="s">
        <v>153</v>
      </c>
      <c r="B105" s="12" t="s">
        <v>154</v>
      </c>
      <c r="C105" s="11" t="s">
        <v>238</v>
      </c>
      <c r="D105" s="12" t="s">
        <v>183</v>
      </c>
      <c r="E105" s="11" t="s">
        <v>48</v>
      </c>
      <c r="F105" s="12" t="s">
        <v>143</v>
      </c>
      <c r="G105" s="10">
        <v>4662000</v>
      </c>
      <c r="H105" s="10">
        <v>984338.82</v>
      </c>
    </row>
    <row r="106" spans="1:8" ht="56.25">
      <c r="A106" s="11" t="s">
        <v>153</v>
      </c>
      <c r="B106" s="12" t="s">
        <v>154</v>
      </c>
      <c r="C106" s="11" t="s">
        <v>238</v>
      </c>
      <c r="D106" s="12" t="s">
        <v>183</v>
      </c>
      <c r="E106" s="11" t="s">
        <v>49</v>
      </c>
      <c r="F106" s="12" t="s">
        <v>144</v>
      </c>
      <c r="G106" s="10">
        <v>1392296.13</v>
      </c>
      <c r="H106" s="10">
        <v>249432.07</v>
      </c>
    </row>
    <row r="107" spans="1:8" ht="33.75">
      <c r="A107" s="11" t="s">
        <v>153</v>
      </c>
      <c r="B107" s="12" t="s">
        <v>154</v>
      </c>
      <c r="C107" s="11" t="s">
        <v>238</v>
      </c>
      <c r="D107" s="12" t="s">
        <v>183</v>
      </c>
      <c r="E107" s="11" t="s">
        <v>24</v>
      </c>
      <c r="F107" s="12" t="s">
        <v>156</v>
      </c>
      <c r="G107" s="10">
        <v>174600</v>
      </c>
      <c r="H107" s="10">
        <v>12679.41</v>
      </c>
    </row>
    <row r="108" spans="1:8" ht="29.25" customHeight="1">
      <c r="A108" s="11" t="s">
        <v>153</v>
      </c>
      <c r="B108" s="12" t="s">
        <v>154</v>
      </c>
      <c r="C108" s="11" t="s">
        <v>238</v>
      </c>
      <c r="D108" s="12" t="s">
        <v>183</v>
      </c>
      <c r="E108" s="11" t="s">
        <v>208</v>
      </c>
      <c r="F108" s="12" t="s">
        <v>209</v>
      </c>
      <c r="G108" s="10">
        <v>162800</v>
      </c>
      <c r="H108" s="10">
        <v>61605.25</v>
      </c>
    </row>
    <row r="109" spans="1:8" ht="33.75" outlineLevel="1">
      <c r="A109" s="11" t="s">
        <v>153</v>
      </c>
      <c r="B109" s="12" t="s">
        <v>154</v>
      </c>
      <c r="C109" s="11" t="s">
        <v>238</v>
      </c>
      <c r="D109" s="12" t="s">
        <v>183</v>
      </c>
      <c r="E109" s="11" t="s">
        <v>141</v>
      </c>
      <c r="F109" s="12" t="s">
        <v>142</v>
      </c>
      <c r="G109" s="10">
        <v>5600</v>
      </c>
      <c r="H109" s="10">
        <v>0</v>
      </c>
    </row>
    <row r="110" spans="1:8" ht="33.75" outlineLevel="1">
      <c r="A110" s="11" t="s">
        <v>153</v>
      </c>
      <c r="B110" s="12" t="s">
        <v>154</v>
      </c>
      <c r="C110" s="11" t="s">
        <v>239</v>
      </c>
      <c r="D110" s="12" t="s">
        <v>32</v>
      </c>
      <c r="E110" s="11" t="s">
        <v>33</v>
      </c>
      <c r="F110" s="12" t="s">
        <v>34</v>
      </c>
      <c r="G110" s="10">
        <v>13600</v>
      </c>
      <c r="H110" s="10">
        <v>0</v>
      </c>
    </row>
    <row r="111" spans="1:8" ht="22.5" outlineLevel="1">
      <c r="A111" s="17" t="s">
        <v>153</v>
      </c>
      <c r="B111" s="18" t="s">
        <v>154</v>
      </c>
      <c r="C111" s="19"/>
      <c r="D111" s="18"/>
      <c r="E111" s="19"/>
      <c r="F111" s="18"/>
      <c r="G111" s="32">
        <f>G105+G106+G107+G108+G109+G110</f>
        <v>6410896.1299999999</v>
      </c>
      <c r="H111" s="32">
        <f>H105+H106+H107+H108+H109+H110</f>
        <v>1308055.5499999998</v>
      </c>
    </row>
    <row r="112" spans="1:8" ht="22.5" outlineLevel="1">
      <c r="A112" s="11" t="s">
        <v>97</v>
      </c>
      <c r="B112" s="12" t="s">
        <v>155</v>
      </c>
      <c r="C112" s="11" t="s">
        <v>240</v>
      </c>
      <c r="D112" s="12" t="s">
        <v>241</v>
      </c>
      <c r="E112" s="11" t="s">
        <v>196</v>
      </c>
      <c r="F112" s="12" t="s">
        <v>197</v>
      </c>
      <c r="G112" s="10">
        <v>27000</v>
      </c>
      <c r="H112" s="10">
        <v>11184</v>
      </c>
    </row>
    <row r="113" spans="1:8" ht="22.5" outlineLevel="1">
      <c r="A113" s="11" t="s">
        <v>97</v>
      </c>
      <c r="B113" s="12" t="s">
        <v>155</v>
      </c>
      <c r="C113" s="11" t="s">
        <v>242</v>
      </c>
      <c r="D113" s="12" t="s">
        <v>241</v>
      </c>
      <c r="E113" s="11" t="s">
        <v>196</v>
      </c>
      <c r="F113" s="12" t="s">
        <v>197</v>
      </c>
      <c r="G113" s="10">
        <v>100000</v>
      </c>
      <c r="H113" s="10">
        <v>0</v>
      </c>
    </row>
    <row r="114" spans="1:8" ht="22.5">
      <c r="A114" s="11" t="s">
        <v>97</v>
      </c>
      <c r="B114" s="12" t="s">
        <v>155</v>
      </c>
      <c r="C114" s="11" t="s">
        <v>243</v>
      </c>
      <c r="D114" s="12" t="s">
        <v>241</v>
      </c>
      <c r="E114" s="11" t="s">
        <v>196</v>
      </c>
      <c r="F114" s="12" t="s">
        <v>197</v>
      </c>
      <c r="G114" s="10">
        <v>69000</v>
      </c>
      <c r="H114" s="10">
        <v>10000</v>
      </c>
    </row>
    <row r="115" spans="1:8" ht="22.5" outlineLevel="1">
      <c r="A115" s="11" t="s">
        <v>97</v>
      </c>
      <c r="B115" s="12" t="s">
        <v>155</v>
      </c>
      <c r="C115" s="11" t="s">
        <v>244</v>
      </c>
      <c r="D115" s="12" t="s">
        <v>241</v>
      </c>
      <c r="E115" s="11" t="s">
        <v>196</v>
      </c>
      <c r="F115" s="12" t="s">
        <v>197</v>
      </c>
      <c r="G115" s="10">
        <v>80000</v>
      </c>
      <c r="H115" s="10">
        <v>9000</v>
      </c>
    </row>
    <row r="116" spans="1:8" outlineLevel="1">
      <c r="A116" s="17" t="s">
        <v>97</v>
      </c>
      <c r="B116" s="18" t="s">
        <v>155</v>
      </c>
      <c r="C116" s="19"/>
      <c r="D116" s="18"/>
      <c r="E116" s="19"/>
      <c r="F116" s="18"/>
      <c r="G116" s="20">
        <f>G112+G113+G114+G115</f>
        <v>276000</v>
      </c>
      <c r="H116" s="20">
        <f>H112+H113+H114+H115</f>
        <v>30184</v>
      </c>
    </row>
    <row r="117" spans="1:8" ht="45" outlineLevel="1">
      <c r="A117" s="11" t="s">
        <v>110</v>
      </c>
      <c r="B117" s="12" t="s">
        <v>111</v>
      </c>
      <c r="C117" s="11" t="s">
        <v>245</v>
      </c>
      <c r="D117" s="12" t="s">
        <v>246</v>
      </c>
      <c r="E117" s="11" t="s">
        <v>93</v>
      </c>
      <c r="F117" s="12" t="s">
        <v>94</v>
      </c>
      <c r="G117" s="35">
        <v>40000</v>
      </c>
      <c r="H117" s="34">
        <v>0</v>
      </c>
    </row>
    <row r="118" spans="1:8" ht="22.5" outlineLevel="1">
      <c r="A118" s="17" t="s">
        <v>110</v>
      </c>
      <c r="B118" s="18" t="s">
        <v>111</v>
      </c>
      <c r="C118" s="19"/>
      <c r="D118" s="18"/>
      <c r="E118" s="19"/>
      <c r="F118" s="18"/>
      <c r="G118" s="34">
        <v>40000</v>
      </c>
      <c r="H118" s="34">
        <v>0</v>
      </c>
    </row>
    <row r="119" spans="1:8" ht="22.5">
      <c r="A119" s="11" t="s">
        <v>98</v>
      </c>
      <c r="B119" s="12" t="s">
        <v>99</v>
      </c>
      <c r="C119" s="11" t="s">
        <v>247</v>
      </c>
      <c r="D119" s="12" t="s">
        <v>100</v>
      </c>
      <c r="E119" s="11" t="s">
        <v>24</v>
      </c>
      <c r="F119" s="12" t="s">
        <v>156</v>
      </c>
      <c r="G119" s="10">
        <v>10000</v>
      </c>
      <c r="H119" s="10">
        <v>0</v>
      </c>
    </row>
    <row r="120" spans="1:8" ht="22.5" outlineLevel="1">
      <c r="A120" s="11" t="s">
        <v>98</v>
      </c>
      <c r="B120" s="12" t="s">
        <v>99</v>
      </c>
      <c r="C120" s="11" t="s">
        <v>248</v>
      </c>
      <c r="D120" s="12" t="s">
        <v>100</v>
      </c>
      <c r="E120" s="11" t="s">
        <v>24</v>
      </c>
      <c r="F120" s="12" t="s">
        <v>156</v>
      </c>
      <c r="G120" s="10">
        <v>15000</v>
      </c>
      <c r="H120" s="10">
        <v>0</v>
      </c>
    </row>
    <row r="121" spans="1:8" ht="22.5" outlineLevel="1">
      <c r="A121" s="11" t="s">
        <v>98</v>
      </c>
      <c r="B121" s="12" t="s">
        <v>99</v>
      </c>
      <c r="C121" s="11" t="s">
        <v>243</v>
      </c>
      <c r="D121" s="12" t="s">
        <v>241</v>
      </c>
      <c r="E121" s="11" t="s">
        <v>196</v>
      </c>
      <c r="F121" s="12" t="s">
        <v>197</v>
      </c>
      <c r="G121" s="10">
        <v>13500</v>
      </c>
      <c r="H121" s="10">
        <v>3500</v>
      </c>
    </row>
    <row r="122" spans="1:8" ht="22.5" outlineLevel="1">
      <c r="A122" s="11" t="s">
        <v>98</v>
      </c>
      <c r="B122" s="12" t="s">
        <v>99</v>
      </c>
      <c r="C122" s="11" t="s">
        <v>249</v>
      </c>
      <c r="D122" s="12" t="s">
        <v>184</v>
      </c>
      <c r="E122" s="11" t="s">
        <v>48</v>
      </c>
      <c r="F122" s="12" t="s">
        <v>143</v>
      </c>
      <c r="G122" s="10">
        <v>588200</v>
      </c>
      <c r="H122" s="10">
        <v>118917.87</v>
      </c>
    </row>
    <row r="123" spans="1:8" ht="56.25" outlineLevel="1">
      <c r="A123" s="11" t="s">
        <v>98</v>
      </c>
      <c r="B123" s="12" t="s">
        <v>99</v>
      </c>
      <c r="C123" s="11" t="s">
        <v>249</v>
      </c>
      <c r="D123" s="12" t="s">
        <v>184</v>
      </c>
      <c r="E123" s="11" t="s">
        <v>49</v>
      </c>
      <c r="F123" s="12" t="s">
        <v>144</v>
      </c>
      <c r="G123" s="10">
        <v>175100</v>
      </c>
      <c r="H123" s="10">
        <v>29770.57</v>
      </c>
    </row>
    <row r="124" spans="1:8" ht="22.5">
      <c r="A124" s="11" t="s">
        <v>98</v>
      </c>
      <c r="B124" s="12" t="s">
        <v>99</v>
      </c>
      <c r="C124" s="11" t="s">
        <v>249</v>
      </c>
      <c r="D124" s="12" t="s">
        <v>184</v>
      </c>
      <c r="E124" s="11" t="s">
        <v>24</v>
      </c>
      <c r="F124" s="12" t="s">
        <v>156</v>
      </c>
      <c r="G124" s="10">
        <v>127500</v>
      </c>
      <c r="H124" s="10">
        <v>7041.81</v>
      </c>
    </row>
    <row r="125" spans="1:8" ht="22.5" outlineLevel="1">
      <c r="A125" s="11" t="s">
        <v>98</v>
      </c>
      <c r="B125" s="12" t="s">
        <v>99</v>
      </c>
      <c r="C125" s="11" t="s">
        <v>249</v>
      </c>
      <c r="D125" s="12" t="s">
        <v>184</v>
      </c>
      <c r="E125" s="11" t="s">
        <v>208</v>
      </c>
      <c r="F125" s="12" t="s">
        <v>209</v>
      </c>
      <c r="G125" s="10">
        <v>168300</v>
      </c>
      <c r="H125" s="10">
        <v>28236.71</v>
      </c>
    </row>
    <row r="126" spans="1:8" ht="22.5" outlineLevel="1">
      <c r="A126" s="11" t="s">
        <v>98</v>
      </c>
      <c r="B126" s="12" t="s">
        <v>99</v>
      </c>
      <c r="C126" s="11" t="s">
        <v>249</v>
      </c>
      <c r="D126" s="12" t="s">
        <v>184</v>
      </c>
      <c r="E126" s="11" t="s">
        <v>141</v>
      </c>
      <c r="F126" s="12" t="s">
        <v>142</v>
      </c>
      <c r="G126" s="10">
        <v>3300</v>
      </c>
      <c r="H126" s="10">
        <v>0</v>
      </c>
    </row>
    <row r="127" spans="1:8" ht="22.5" outlineLevel="1">
      <c r="A127" s="11" t="s">
        <v>98</v>
      </c>
      <c r="B127" s="12" t="s">
        <v>99</v>
      </c>
      <c r="C127" s="11" t="s">
        <v>250</v>
      </c>
      <c r="D127" s="12" t="s">
        <v>251</v>
      </c>
      <c r="E127" s="11" t="s">
        <v>48</v>
      </c>
      <c r="F127" s="12" t="s">
        <v>143</v>
      </c>
      <c r="G127" s="10">
        <v>1040400</v>
      </c>
      <c r="H127" s="10">
        <v>144719.95000000001</v>
      </c>
    </row>
    <row r="128" spans="1:8" ht="56.25" outlineLevel="1">
      <c r="A128" s="11" t="s">
        <v>98</v>
      </c>
      <c r="B128" s="12" t="s">
        <v>99</v>
      </c>
      <c r="C128" s="11" t="s">
        <v>250</v>
      </c>
      <c r="D128" s="12" t="s">
        <v>251</v>
      </c>
      <c r="E128" s="11" t="s">
        <v>49</v>
      </c>
      <c r="F128" s="12" t="s">
        <v>144</v>
      </c>
      <c r="G128" s="10">
        <v>312000</v>
      </c>
      <c r="H128" s="10">
        <v>36683.26</v>
      </c>
    </row>
    <row r="129" spans="1:8" ht="22.5" outlineLevel="1">
      <c r="A129" s="11" t="s">
        <v>98</v>
      </c>
      <c r="B129" s="12" t="s">
        <v>99</v>
      </c>
      <c r="C129" s="11" t="s">
        <v>250</v>
      </c>
      <c r="D129" s="12" t="s">
        <v>251</v>
      </c>
      <c r="E129" s="11" t="s">
        <v>24</v>
      </c>
      <c r="F129" s="12" t="s">
        <v>156</v>
      </c>
      <c r="G129" s="10">
        <v>170400</v>
      </c>
      <c r="H129" s="10">
        <v>23483.3</v>
      </c>
    </row>
    <row r="130" spans="1:8" ht="22.5" outlineLevel="1">
      <c r="A130" s="11" t="s">
        <v>98</v>
      </c>
      <c r="B130" s="12" t="s">
        <v>99</v>
      </c>
      <c r="C130" s="11" t="s">
        <v>250</v>
      </c>
      <c r="D130" s="12" t="s">
        <v>251</v>
      </c>
      <c r="E130" s="11" t="s">
        <v>208</v>
      </c>
      <c r="F130" s="12" t="s">
        <v>209</v>
      </c>
      <c r="G130" s="10">
        <v>215600</v>
      </c>
      <c r="H130" s="10">
        <v>59224.99</v>
      </c>
    </row>
    <row r="131" spans="1:8" ht="22.5" outlineLevel="1">
      <c r="A131" s="11" t="s">
        <v>98</v>
      </c>
      <c r="B131" s="12" t="s">
        <v>99</v>
      </c>
      <c r="C131" s="11" t="s">
        <v>250</v>
      </c>
      <c r="D131" s="12" t="s">
        <v>251</v>
      </c>
      <c r="E131" s="11" t="s">
        <v>141</v>
      </c>
      <c r="F131" s="12" t="s">
        <v>142</v>
      </c>
      <c r="G131" s="10">
        <v>2600</v>
      </c>
      <c r="H131" s="10">
        <v>0</v>
      </c>
    </row>
    <row r="132" spans="1:8" ht="22.5" outlineLevel="1">
      <c r="A132" s="11" t="s">
        <v>98</v>
      </c>
      <c r="B132" s="12" t="s">
        <v>99</v>
      </c>
      <c r="C132" s="11" t="s">
        <v>252</v>
      </c>
      <c r="D132" s="12" t="s">
        <v>185</v>
      </c>
      <c r="E132" s="11" t="s">
        <v>48</v>
      </c>
      <c r="F132" s="12" t="s">
        <v>143</v>
      </c>
      <c r="G132" s="10">
        <v>1613000</v>
      </c>
      <c r="H132" s="10">
        <v>319900.09000000003</v>
      </c>
    </row>
    <row r="133" spans="1:8" ht="56.25" outlineLevel="1">
      <c r="A133" s="11" t="s">
        <v>98</v>
      </c>
      <c r="B133" s="12" t="s">
        <v>99</v>
      </c>
      <c r="C133" s="11" t="s">
        <v>252</v>
      </c>
      <c r="D133" s="12" t="s">
        <v>185</v>
      </c>
      <c r="E133" s="11" t="s">
        <v>49</v>
      </c>
      <c r="F133" s="12" t="s">
        <v>144</v>
      </c>
      <c r="G133" s="10">
        <v>484000</v>
      </c>
      <c r="H133" s="10">
        <v>82378.67</v>
      </c>
    </row>
    <row r="134" spans="1:8" ht="22.5" outlineLevel="1">
      <c r="A134" s="11" t="s">
        <v>98</v>
      </c>
      <c r="B134" s="12" t="s">
        <v>99</v>
      </c>
      <c r="C134" s="11" t="s">
        <v>252</v>
      </c>
      <c r="D134" s="12" t="s">
        <v>185</v>
      </c>
      <c r="E134" s="11" t="s">
        <v>24</v>
      </c>
      <c r="F134" s="12" t="s">
        <v>156</v>
      </c>
      <c r="G134" s="10">
        <v>1172200</v>
      </c>
      <c r="H134" s="10">
        <v>41367.31</v>
      </c>
    </row>
    <row r="135" spans="1:8" ht="22.5" outlineLevel="1">
      <c r="A135" s="11" t="s">
        <v>98</v>
      </c>
      <c r="B135" s="12" t="s">
        <v>99</v>
      </c>
      <c r="C135" s="11" t="s">
        <v>252</v>
      </c>
      <c r="D135" s="12" t="s">
        <v>185</v>
      </c>
      <c r="E135" s="11" t="s">
        <v>208</v>
      </c>
      <c r="F135" s="12" t="s">
        <v>209</v>
      </c>
      <c r="G135" s="10">
        <v>261600</v>
      </c>
      <c r="H135" s="10">
        <v>71609.11</v>
      </c>
    </row>
    <row r="136" spans="1:8" ht="22.5" outlineLevel="1">
      <c r="A136" s="11" t="s">
        <v>98</v>
      </c>
      <c r="B136" s="12" t="s">
        <v>99</v>
      </c>
      <c r="C136" s="11" t="s">
        <v>252</v>
      </c>
      <c r="D136" s="12" t="s">
        <v>185</v>
      </c>
      <c r="E136" s="11" t="s">
        <v>141</v>
      </c>
      <c r="F136" s="12" t="s">
        <v>142</v>
      </c>
      <c r="G136" s="10">
        <v>7000</v>
      </c>
      <c r="H136" s="10">
        <v>0</v>
      </c>
    </row>
    <row r="137" spans="1:8" ht="22.5" outlineLevel="1">
      <c r="A137" s="11" t="s">
        <v>98</v>
      </c>
      <c r="B137" s="12" t="s">
        <v>99</v>
      </c>
      <c r="C137" s="11" t="s">
        <v>253</v>
      </c>
      <c r="D137" s="12" t="s">
        <v>100</v>
      </c>
      <c r="E137" s="11" t="s">
        <v>24</v>
      </c>
      <c r="F137" s="12" t="s">
        <v>156</v>
      </c>
      <c r="G137" s="10">
        <v>201000</v>
      </c>
      <c r="H137" s="10">
        <v>20000</v>
      </c>
    </row>
    <row r="138" spans="1:8" ht="67.5" outlineLevel="1">
      <c r="A138" s="11" t="s">
        <v>98</v>
      </c>
      <c r="B138" s="12" t="s">
        <v>99</v>
      </c>
      <c r="C138" s="11" t="s">
        <v>254</v>
      </c>
      <c r="D138" s="12" t="s">
        <v>241</v>
      </c>
      <c r="E138" s="11" t="s">
        <v>198</v>
      </c>
      <c r="F138" s="12" t="s">
        <v>199</v>
      </c>
      <c r="G138" s="10">
        <v>7041800</v>
      </c>
      <c r="H138" s="10">
        <v>1032902.09</v>
      </c>
    </row>
    <row r="139" spans="1:8" ht="33.75" outlineLevel="1">
      <c r="A139" s="11" t="s">
        <v>98</v>
      </c>
      <c r="B139" s="12" t="s">
        <v>99</v>
      </c>
      <c r="C139" s="11" t="s">
        <v>255</v>
      </c>
      <c r="D139" s="12" t="s">
        <v>32</v>
      </c>
      <c r="E139" s="11" t="s">
        <v>33</v>
      </c>
      <c r="F139" s="12" t="s">
        <v>34</v>
      </c>
      <c r="G139" s="10">
        <v>4900</v>
      </c>
      <c r="H139" s="10">
        <v>0</v>
      </c>
    </row>
    <row r="140" spans="1:8" ht="33.75" outlineLevel="1">
      <c r="A140" s="11" t="s">
        <v>98</v>
      </c>
      <c r="B140" s="12" t="s">
        <v>99</v>
      </c>
      <c r="C140" s="11" t="s">
        <v>255</v>
      </c>
      <c r="D140" s="12" t="s">
        <v>32</v>
      </c>
      <c r="E140" s="11" t="s">
        <v>169</v>
      </c>
      <c r="F140" s="12" t="s">
        <v>170</v>
      </c>
      <c r="G140" s="10">
        <v>700</v>
      </c>
      <c r="H140" s="10">
        <v>0</v>
      </c>
    </row>
    <row r="141" spans="1:8" ht="22.5" outlineLevel="1">
      <c r="A141" s="11" t="s">
        <v>98</v>
      </c>
      <c r="B141" s="12" t="s">
        <v>99</v>
      </c>
      <c r="C141" s="11" t="s">
        <v>256</v>
      </c>
      <c r="D141" s="12" t="s">
        <v>257</v>
      </c>
      <c r="E141" s="11" t="s">
        <v>24</v>
      </c>
      <c r="F141" s="12" t="s">
        <v>156</v>
      </c>
      <c r="G141" s="10">
        <v>1785193.67</v>
      </c>
      <c r="H141" s="10">
        <v>0</v>
      </c>
    </row>
    <row r="142" spans="1:8" ht="22.5" outlineLevel="1">
      <c r="A142" s="11" t="s">
        <v>98</v>
      </c>
      <c r="B142" s="12" t="s">
        <v>99</v>
      </c>
      <c r="C142" s="11" t="s">
        <v>258</v>
      </c>
      <c r="D142" s="12" t="s">
        <v>241</v>
      </c>
      <c r="E142" s="11" t="s">
        <v>196</v>
      </c>
      <c r="F142" s="12" t="s">
        <v>197</v>
      </c>
      <c r="G142" s="10">
        <v>75000</v>
      </c>
      <c r="H142" s="10">
        <v>42500</v>
      </c>
    </row>
    <row r="143" spans="1:8" ht="101.25" outlineLevel="1">
      <c r="A143" s="11" t="s">
        <v>98</v>
      </c>
      <c r="B143" s="12" t="s">
        <v>99</v>
      </c>
      <c r="C143" s="11" t="s">
        <v>259</v>
      </c>
      <c r="D143" s="22" t="s">
        <v>260</v>
      </c>
      <c r="E143" s="11" t="s">
        <v>24</v>
      </c>
      <c r="F143" s="12" t="s">
        <v>156</v>
      </c>
      <c r="G143" s="10">
        <v>16000</v>
      </c>
      <c r="H143" s="10">
        <v>0</v>
      </c>
    </row>
    <row r="144" spans="1:8" ht="67.5" outlineLevel="1">
      <c r="A144" s="11" t="s">
        <v>98</v>
      </c>
      <c r="B144" s="12" t="s">
        <v>99</v>
      </c>
      <c r="C144" s="11" t="s">
        <v>261</v>
      </c>
      <c r="D144" s="12" t="s">
        <v>262</v>
      </c>
      <c r="E144" s="11" t="s">
        <v>24</v>
      </c>
      <c r="F144" s="12" t="s">
        <v>156</v>
      </c>
      <c r="G144" s="10">
        <v>15800</v>
      </c>
      <c r="H144" s="10">
        <v>0</v>
      </c>
    </row>
    <row r="145" spans="1:8" outlineLevel="1">
      <c r="A145" s="17" t="s">
        <v>98</v>
      </c>
      <c r="B145" s="18" t="s">
        <v>99</v>
      </c>
      <c r="C145" s="19"/>
      <c r="D145" s="18"/>
      <c r="E145" s="19"/>
      <c r="F145" s="18"/>
      <c r="G145" s="20">
        <f>G119+G120+G121+G122+G123+G124+G125+G126+G127+G128+G129+G130+G131+G132+G133+G134+G135+G136+G137+G138+G139+G140+G141+G142+G143+G144</f>
        <v>15520093.67</v>
      </c>
      <c r="H145" s="20">
        <f>H119+H120+H121+H122+H123+H124+H125+H126+H127+H128+H129+H130+H131+H132+H133+H134+H135+H136+H137+H138+H139+H140+H141+H142+H143+H144</f>
        <v>2062235.73</v>
      </c>
    </row>
    <row r="146" spans="1:8" ht="33.75" outlineLevel="1">
      <c r="A146" s="11" t="s">
        <v>101</v>
      </c>
      <c r="B146" s="12" t="s">
        <v>102</v>
      </c>
      <c r="C146" s="11" t="s">
        <v>263</v>
      </c>
      <c r="D146" s="12" t="s">
        <v>264</v>
      </c>
      <c r="E146" s="11" t="s">
        <v>48</v>
      </c>
      <c r="F146" s="12" t="s">
        <v>143</v>
      </c>
      <c r="G146" s="10">
        <v>1749000</v>
      </c>
      <c r="H146" s="10">
        <v>375460.95</v>
      </c>
    </row>
    <row r="147" spans="1:8" ht="56.25" outlineLevel="1">
      <c r="A147" s="11" t="s">
        <v>101</v>
      </c>
      <c r="B147" s="12" t="s">
        <v>102</v>
      </c>
      <c r="C147" s="11" t="s">
        <v>263</v>
      </c>
      <c r="D147" s="12" t="s">
        <v>264</v>
      </c>
      <c r="E147" s="11" t="s">
        <v>49</v>
      </c>
      <c r="F147" s="12" t="s">
        <v>144</v>
      </c>
      <c r="G147" s="10">
        <v>525000</v>
      </c>
      <c r="H147" s="10">
        <v>84985.05</v>
      </c>
    </row>
    <row r="148" spans="1:8" ht="33.75" outlineLevel="1">
      <c r="A148" s="11" t="s">
        <v>101</v>
      </c>
      <c r="B148" s="12" t="s">
        <v>102</v>
      </c>
      <c r="C148" s="11" t="s">
        <v>263</v>
      </c>
      <c r="D148" s="12" t="s">
        <v>264</v>
      </c>
      <c r="E148" s="11" t="s">
        <v>24</v>
      </c>
      <c r="F148" s="12" t="s">
        <v>156</v>
      </c>
      <c r="G148" s="10">
        <v>258100</v>
      </c>
      <c r="H148" s="10">
        <v>18943.11</v>
      </c>
    </row>
    <row r="149" spans="1:8" ht="33.75" outlineLevel="1">
      <c r="A149" s="11" t="s">
        <v>101</v>
      </c>
      <c r="B149" s="12" t="s">
        <v>102</v>
      </c>
      <c r="C149" s="11" t="s">
        <v>263</v>
      </c>
      <c r="D149" s="12" t="s">
        <v>264</v>
      </c>
      <c r="E149" s="11" t="s">
        <v>208</v>
      </c>
      <c r="F149" s="12" t="s">
        <v>209</v>
      </c>
      <c r="G149" s="10">
        <v>23000</v>
      </c>
      <c r="H149" s="10">
        <v>1574.6</v>
      </c>
    </row>
    <row r="150" spans="1:8" ht="33.75">
      <c r="A150" s="11" t="s">
        <v>101</v>
      </c>
      <c r="B150" s="12" t="s">
        <v>102</v>
      </c>
      <c r="C150" s="11" t="s">
        <v>263</v>
      </c>
      <c r="D150" s="12" t="s">
        <v>264</v>
      </c>
      <c r="E150" s="11" t="s">
        <v>141</v>
      </c>
      <c r="F150" s="12" t="s">
        <v>142</v>
      </c>
      <c r="G150" s="10">
        <v>5000</v>
      </c>
      <c r="H150" s="10">
        <v>0</v>
      </c>
    </row>
    <row r="151" spans="1:8" ht="33.75" outlineLevel="1">
      <c r="A151" s="11" t="s">
        <v>101</v>
      </c>
      <c r="B151" s="12" t="s">
        <v>102</v>
      </c>
      <c r="C151" s="11" t="s">
        <v>255</v>
      </c>
      <c r="D151" s="12" t="s">
        <v>32</v>
      </c>
      <c r="E151" s="11" t="s">
        <v>33</v>
      </c>
      <c r="F151" s="12" t="s">
        <v>34</v>
      </c>
      <c r="G151" s="10">
        <v>3000</v>
      </c>
      <c r="H151" s="10">
        <v>0</v>
      </c>
    </row>
    <row r="152" spans="1:8" ht="22.5" outlineLevel="1">
      <c r="A152" s="17" t="s">
        <v>101</v>
      </c>
      <c r="B152" s="18" t="s">
        <v>102</v>
      </c>
      <c r="C152" s="19"/>
      <c r="D152" s="18"/>
      <c r="E152" s="19"/>
      <c r="F152" s="18"/>
      <c r="G152" s="32">
        <f>G146+G147+G148+G149+G150+G151</f>
        <v>2563100</v>
      </c>
      <c r="H152" s="20">
        <v>480963.71</v>
      </c>
    </row>
    <row r="153" spans="1:8" ht="90" outlineLevel="1">
      <c r="A153" s="11" t="s">
        <v>70</v>
      </c>
      <c r="B153" s="12" t="s">
        <v>71</v>
      </c>
      <c r="C153" s="11" t="s">
        <v>105</v>
      </c>
      <c r="D153" s="12" t="s">
        <v>106</v>
      </c>
      <c r="E153" s="11" t="s">
        <v>93</v>
      </c>
      <c r="F153" s="12" t="s">
        <v>94</v>
      </c>
      <c r="G153" s="10">
        <v>529700</v>
      </c>
      <c r="H153" s="10">
        <v>36822.57</v>
      </c>
    </row>
    <row r="154" spans="1:8" ht="90" outlineLevel="1">
      <c r="A154" s="11" t="s">
        <v>70</v>
      </c>
      <c r="B154" s="12" t="s">
        <v>71</v>
      </c>
      <c r="C154" s="11" t="s">
        <v>105</v>
      </c>
      <c r="D154" s="12" t="s">
        <v>106</v>
      </c>
      <c r="E154" s="11" t="s">
        <v>196</v>
      </c>
      <c r="F154" s="12" t="s">
        <v>197</v>
      </c>
      <c r="G154" s="10">
        <v>965900</v>
      </c>
      <c r="H154" s="10">
        <v>80319.44</v>
      </c>
    </row>
    <row r="155" spans="1:8" ht="22.5" outlineLevel="1">
      <c r="A155" s="17" t="s">
        <v>70</v>
      </c>
      <c r="B155" s="18" t="s">
        <v>71</v>
      </c>
      <c r="C155" s="19"/>
      <c r="D155" s="18"/>
      <c r="E155" s="19"/>
      <c r="F155" s="18"/>
      <c r="G155" s="20">
        <f>G154+G153</f>
        <v>1495600</v>
      </c>
      <c r="H155" s="20">
        <v>117142.01</v>
      </c>
    </row>
    <row r="156" spans="1:8" ht="22.5" outlineLevel="1">
      <c r="A156" s="11" t="s">
        <v>117</v>
      </c>
      <c r="B156" s="12" t="s">
        <v>118</v>
      </c>
      <c r="C156" s="11" t="s">
        <v>265</v>
      </c>
      <c r="D156" s="12" t="s">
        <v>266</v>
      </c>
      <c r="E156" s="11" t="s">
        <v>103</v>
      </c>
      <c r="F156" s="12" t="s">
        <v>104</v>
      </c>
      <c r="G156" s="10">
        <v>2268000</v>
      </c>
      <c r="H156" s="10">
        <v>2268000</v>
      </c>
    </row>
    <row r="157" spans="1:8" outlineLevel="1">
      <c r="A157" s="17" t="s">
        <v>117</v>
      </c>
      <c r="B157" s="18" t="s">
        <v>118</v>
      </c>
      <c r="C157" s="19"/>
      <c r="D157" s="18"/>
      <c r="E157" s="19"/>
      <c r="F157" s="18"/>
      <c r="G157" s="20">
        <f>G156</f>
        <v>2268000</v>
      </c>
      <c r="H157" s="20">
        <f>H156</f>
        <v>2268000</v>
      </c>
    </row>
    <row r="158" spans="1:8">
      <c r="A158" s="13" t="s">
        <v>25</v>
      </c>
      <c r="B158" s="14"/>
      <c r="C158" s="15"/>
      <c r="D158" s="14"/>
      <c r="E158" s="15"/>
      <c r="F158" s="14"/>
      <c r="G158" s="16">
        <f>G157+G155+G152+G145+G118+G116+G111</f>
        <v>28573689.800000001</v>
      </c>
      <c r="H158" s="16">
        <v>6266581</v>
      </c>
    </row>
    <row r="159" spans="1:8" outlineLevel="1">
      <c r="A159" s="37" t="s">
        <v>10</v>
      </c>
      <c r="B159" s="37"/>
      <c r="C159" s="37"/>
      <c r="D159" s="37"/>
      <c r="E159" s="37"/>
      <c r="F159" s="37"/>
      <c r="G159" s="36"/>
      <c r="H159" s="31"/>
    </row>
    <row r="160" spans="1:8" ht="33.75" outlineLevel="1">
      <c r="A160" s="11" t="s">
        <v>107</v>
      </c>
      <c r="B160" s="12" t="s">
        <v>108</v>
      </c>
      <c r="C160" s="11" t="s">
        <v>267</v>
      </c>
      <c r="D160" s="12" t="s">
        <v>186</v>
      </c>
      <c r="E160" s="11" t="s">
        <v>48</v>
      </c>
      <c r="F160" s="12" t="s">
        <v>143</v>
      </c>
      <c r="G160" s="10">
        <v>2304000</v>
      </c>
      <c r="H160" s="10">
        <v>390561.37</v>
      </c>
    </row>
    <row r="161" spans="1:8" ht="56.25">
      <c r="A161" s="11" t="s">
        <v>107</v>
      </c>
      <c r="B161" s="12" t="s">
        <v>108</v>
      </c>
      <c r="C161" s="11" t="s">
        <v>267</v>
      </c>
      <c r="D161" s="12" t="s">
        <v>186</v>
      </c>
      <c r="E161" s="11" t="s">
        <v>49</v>
      </c>
      <c r="F161" s="12" t="s">
        <v>144</v>
      </c>
      <c r="G161" s="10">
        <v>695800</v>
      </c>
      <c r="H161" s="10">
        <v>93617.74</v>
      </c>
    </row>
    <row r="162" spans="1:8" ht="33.75" outlineLevel="1">
      <c r="A162" s="11" t="s">
        <v>107</v>
      </c>
      <c r="B162" s="12" t="s">
        <v>108</v>
      </c>
      <c r="C162" s="11" t="s">
        <v>267</v>
      </c>
      <c r="D162" s="12" t="s">
        <v>186</v>
      </c>
      <c r="E162" s="11" t="s">
        <v>24</v>
      </c>
      <c r="F162" s="12" t="s">
        <v>156</v>
      </c>
      <c r="G162" s="10">
        <v>1058121.8999999999</v>
      </c>
      <c r="H162" s="10">
        <v>158362.5</v>
      </c>
    </row>
    <row r="163" spans="1:8" ht="33.75">
      <c r="A163" s="11" t="s">
        <v>107</v>
      </c>
      <c r="B163" s="12" t="s">
        <v>108</v>
      </c>
      <c r="C163" s="11" t="s">
        <v>267</v>
      </c>
      <c r="D163" s="12" t="s">
        <v>186</v>
      </c>
      <c r="E163" s="11" t="s">
        <v>208</v>
      </c>
      <c r="F163" s="12" t="s">
        <v>209</v>
      </c>
      <c r="G163" s="10">
        <v>1000000</v>
      </c>
      <c r="H163" s="10">
        <v>443586.68</v>
      </c>
    </row>
    <row r="164" spans="1:8" ht="33.75">
      <c r="A164" s="11" t="s">
        <v>107</v>
      </c>
      <c r="B164" s="12" t="s">
        <v>108</v>
      </c>
      <c r="C164" s="11" t="s">
        <v>267</v>
      </c>
      <c r="D164" s="12" t="s">
        <v>186</v>
      </c>
      <c r="E164" s="11" t="s">
        <v>169</v>
      </c>
      <c r="F164" s="12" t="s">
        <v>170</v>
      </c>
      <c r="G164" s="10">
        <v>10000</v>
      </c>
      <c r="H164" s="10">
        <v>0</v>
      </c>
    </row>
    <row r="165" spans="1:8" ht="26.25" customHeight="1">
      <c r="A165" s="11" t="s">
        <v>107</v>
      </c>
      <c r="B165" s="12" t="s">
        <v>108</v>
      </c>
      <c r="C165" s="11" t="s">
        <v>268</v>
      </c>
      <c r="D165" s="12" t="s">
        <v>269</v>
      </c>
      <c r="E165" s="11" t="s">
        <v>48</v>
      </c>
      <c r="F165" s="12" t="s">
        <v>143</v>
      </c>
      <c r="G165" s="10">
        <v>1011913</v>
      </c>
      <c r="H165" s="10">
        <v>151524.76</v>
      </c>
    </row>
    <row r="166" spans="1:8" ht="90" outlineLevel="1">
      <c r="A166" s="11" t="s">
        <v>107</v>
      </c>
      <c r="B166" s="12" t="s">
        <v>108</v>
      </c>
      <c r="C166" s="11" t="s">
        <v>268</v>
      </c>
      <c r="D166" s="12" t="s">
        <v>269</v>
      </c>
      <c r="E166" s="11" t="s">
        <v>49</v>
      </c>
      <c r="F166" s="12" t="s">
        <v>144</v>
      </c>
      <c r="G166" s="10">
        <v>305587</v>
      </c>
      <c r="H166" s="10">
        <v>43294.45</v>
      </c>
    </row>
    <row r="167" spans="1:8" ht="67.5" outlineLevel="1">
      <c r="A167" s="11" t="s">
        <v>107</v>
      </c>
      <c r="B167" s="12" t="s">
        <v>108</v>
      </c>
      <c r="C167" s="11" t="s">
        <v>270</v>
      </c>
      <c r="D167" s="12" t="s">
        <v>136</v>
      </c>
      <c r="E167" s="11" t="s">
        <v>48</v>
      </c>
      <c r="F167" s="12" t="s">
        <v>143</v>
      </c>
      <c r="G167" s="10">
        <v>9181720</v>
      </c>
      <c r="H167" s="10">
        <v>1429618.84</v>
      </c>
    </row>
    <row r="168" spans="1:8" ht="67.5" outlineLevel="1">
      <c r="A168" s="11" t="s">
        <v>107</v>
      </c>
      <c r="B168" s="12" t="s">
        <v>108</v>
      </c>
      <c r="C168" s="11" t="s">
        <v>270</v>
      </c>
      <c r="D168" s="12" t="s">
        <v>136</v>
      </c>
      <c r="E168" s="11" t="s">
        <v>49</v>
      </c>
      <c r="F168" s="12" t="s">
        <v>144</v>
      </c>
      <c r="G168" s="10">
        <v>2772880</v>
      </c>
      <c r="H168" s="10">
        <v>175381.16</v>
      </c>
    </row>
    <row r="169" spans="1:8" ht="67.5" outlineLevel="1">
      <c r="A169" s="11" t="s">
        <v>107</v>
      </c>
      <c r="B169" s="12" t="s">
        <v>108</v>
      </c>
      <c r="C169" s="11" t="s">
        <v>271</v>
      </c>
      <c r="D169" s="12" t="s">
        <v>137</v>
      </c>
      <c r="E169" s="11" t="s">
        <v>48</v>
      </c>
      <c r="F169" s="12" t="s">
        <v>143</v>
      </c>
      <c r="G169" s="10">
        <v>3060599</v>
      </c>
      <c r="H169" s="10">
        <v>563755.35</v>
      </c>
    </row>
    <row r="170" spans="1:8" ht="67.5" outlineLevel="1">
      <c r="A170" s="11" t="s">
        <v>107</v>
      </c>
      <c r="B170" s="12" t="s">
        <v>108</v>
      </c>
      <c r="C170" s="11" t="s">
        <v>271</v>
      </c>
      <c r="D170" s="12" t="s">
        <v>137</v>
      </c>
      <c r="E170" s="11" t="s">
        <v>49</v>
      </c>
      <c r="F170" s="12" t="s">
        <v>144</v>
      </c>
      <c r="G170" s="10">
        <v>924301</v>
      </c>
      <c r="H170" s="10">
        <v>88000</v>
      </c>
    </row>
    <row r="171" spans="1:8" ht="56.25" outlineLevel="1">
      <c r="A171" s="11" t="s">
        <v>107</v>
      </c>
      <c r="B171" s="12" t="s">
        <v>108</v>
      </c>
      <c r="C171" s="11" t="s">
        <v>272</v>
      </c>
      <c r="D171" s="12" t="s">
        <v>162</v>
      </c>
      <c r="E171" s="11" t="s">
        <v>24</v>
      </c>
      <c r="F171" s="12" t="s">
        <v>156</v>
      </c>
      <c r="G171" s="10">
        <v>140600</v>
      </c>
      <c r="H171" s="10">
        <v>0</v>
      </c>
    </row>
    <row r="172" spans="1:8" ht="67.5" outlineLevel="1">
      <c r="A172" s="11" t="s">
        <v>107</v>
      </c>
      <c r="B172" s="12" t="s">
        <v>108</v>
      </c>
      <c r="C172" s="11" t="s">
        <v>273</v>
      </c>
      <c r="D172" s="12" t="s">
        <v>136</v>
      </c>
      <c r="E172" s="11" t="s">
        <v>48</v>
      </c>
      <c r="F172" s="12" t="s">
        <v>143</v>
      </c>
      <c r="G172" s="10">
        <v>2998848</v>
      </c>
      <c r="H172" s="10">
        <v>414630.08</v>
      </c>
    </row>
    <row r="173" spans="1:8" ht="67.5" outlineLevel="1">
      <c r="A173" s="11" t="s">
        <v>107</v>
      </c>
      <c r="B173" s="12" t="s">
        <v>108</v>
      </c>
      <c r="C173" s="11" t="s">
        <v>273</v>
      </c>
      <c r="D173" s="12" t="s">
        <v>136</v>
      </c>
      <c r="E173" s="11" t="s">
        <v>49</v>
      </c>
      <c r="F173" s="12" t="s">
        <v>144</v>
      </c>
      <c r="G173" s="10">
        <v>905652</v>
      </c>
      <c r="H173" s="10">
        <v>71000</v>
      </c>
    </row>
    <row r="174" spans="1:8" ht="67.5" outlineLevel="1">
      <c r="A174" s="11" t="s">
        <v>107</v>
      </c>
      <c r="B174" s="12" t="s">
        <v>108</v>
      </c>
      <c r="C174" s="11" t="s">
        <v>274</v>
      </c>
      <c r="D174" s="12" t="s">
        <v>137</v>
      </c>
      <c r="E174" s="11" t="s">
        <v>48</v>
      </c>
      <c r="F174" s="12" t="s">
        <v>143</v>
      </c>
      <c r="G174" s="10">
        <v>999617</v>
      </c>
      <c r="H174" s="10">
        <v>179363.18</v>
      </c>
    </row>
    <row r="175" spans="1:8" ht="67.5" outlineLevel="1">
      <c r="A175" s="11" t="s">
        <v>107</v>
      </c>
      <c r="B175" s="12" t="s">
        <v>108</v>
      </c>
      <c r="C175" s="11" t="s">
        <v>274</v>
      </c>
      <c r="D175" s="12" t="s">
        <v>137</v>
      </c>
      <c r="E175" s="11" t="s">
        <v>49</v>
      </c>
      <c r="F175" s="12" t="s">
        <v>144</v>
      </c>
      <c r="G175" s="10">
        <v>301883</v>
      </c>
      <c r="H175" s="10">
        <v>28000</v>
      </c>
    </row>
    <row r="176" spans="1:8" ht="56.25" outlineLevel="1">
      <c r="A176" s="11" t="s">
        <v>107</v>
      </c>
      <c r="B176" s="12" t="s">
        <v>108</v>
      </c>
      <c r="C176" s="11" t="s">
        <v>275</v>
      </c>
      <c r="D176" s="12" t="s">
        <v>162</v>
      </c>
      <c r="E176" s="11" t="s">
        <v>24</v>
      </c>
      <c r="F176" s="12" t="s">
        <v>156</v>
      </c>
      <c r="G176" s="10">
        <v>45900</v>
      </c>
      <c r="H176" s="10">
        <v>0</v>
      </c>
    </row>
    <row r="177" spans="1:8" ht="33.75" outlineLevel="1">
      <c r="A177" s="11" t="s">
        <v>107</v>
      </c>
      <c r="B177" s="12" t="s">
        <v>108</v>
      </c>
      <c r="C177" s="11" t="s">
        <v>276</v>
      </c>
      <c r="D177" s="12" t="s">
        <v>186</v>
      </c>
      <c r="E177" s="11" t="s">
        <v>24</v>
      </c>
      <c r="F177" s="12" t="s">
        <v>156</v>
      </c>
      <c r="G177" s="10">
        <v>2865100</v>
      </c>
      <c r="H177" s="10">
        <v>397435</v>
      </c>
    </row>
    <row r="178" spans="1:8" ht="33.75" outlineLevel="1">
      <c r="A178" s="11" t="s">
        <v>107</v>
      </c>
      <c r="B178" s="12" t="s">
        <v>108</v>
      </c>
      <c r="C178" s="11" t="s">
        <v>55</v>
      </c>
      <c r="D178" s="12" t="s">
        <v>32</v>
      </c>
      <c r="E178" s="11" t="s">
        <v>33</v>
      </c>
      <c r="F178" s="12" t="s">
        <v>34</v>
      </c>
      <c r="G178" s="10">
        <v>10000</v>
      </c>
      <c r="H178" s="10">
        <v>6020</v>
      </c>
    </row>
    <row r="179" spans="1:8" ht="22.5" outlineLevel="1">
      <c r="A179" s="11" t="s">
        <v>107</v>
      </c>
      <c r="B179" s="12" t="s">
        <v>108</v>
      </c>
      <c r="C179" s="11" t="s">
        <v>221</v>
      </c>
      <c r="D179" s="12" t="s">
        <v>222</v>
      </c>
      <c r="E179" s="11" t="s">
        <v>24</v>
      </c>
      <c r="F179" s="12" t="s">
        <v>156</v>
      </c>
      <c r="G179" s="10">
        <v>324700</v>
      </c>
      <c r="H179" s="10">
        <v>0</v>
      </c>
    </row>
    <row r="180" spans="1:8" outlineLevel="1">
      <c r="A180" s="17" t="s">
        <v>107</v>
      </c>
      <c r="B180" s="18" t="s">
        <v>108</v>
      </c>
      <c r="C180" s="19"/>
      <c r="D180" s="18"/>
      <c r="E180" s="19"/>
      <c r="F180" s="18"/>
      <c r="G180" s="20">
        <f>SUM(G160:G179)</f>
        <v>30917221.899999999</v>
      </c>
      <c r="H180" s="20">
        <f>SUM(H160:H179)</f>
        <v>4634151.1100000003</v>
      </c>
    </row>
    <row r="181" spans="1:8" ht="22.5" outlineLevel="1">
      <c r="A181" s="11" t="s">
        <v>95</v>
      </c>
      <c r="B181" s="12" t="s">
        <v>96</v>
      </c>
      <c r="C181" s="11" t="s">
        <v>277</v>
      </c>
      <c r="D181" s="12" t="s">
        <v>278</v>
      </c>
      <c r="E181" s="11" t="s">
        <v>24</v>
      </c>
      <c r="F181" s="12" t="s">
        <v>156</v>
      </c>
      <c r="G181" s="10">
        <v>41400</v>
      </c>
      <c r="H181" s="10">
        <v>0</v>
      </c>
    </row>
    <row r="182" spans="1:8" ht="22.5" outlineLevel="1">
      <c r="A182" s="11" t="s">
        <v>95</v>
      </c>
      <c r="B182" s="12" t="s">
        <v>96</v>
      </c>
      <c r="C182" s="11" t="s">
        <v>279</v>
      </c>
      <c r="D182" s="12" t="s">
        <v>278</v>
      </c>
      <c r="E182" s="11" t="s">
        <v>24</v>
      </c>
      <c r="F182" s="12" t="s">
        <v>156</v>
      </c>
      <c r="G182" s="10">
        <v>42500</v>
      </c>
      <c r="H182" s="10">
        <v>0</v>
      </c>
    </row>
    <row r="183" spans="1:8" ht="33.75" outlineLevel="1">
      <c r="A183" s="11" t="s">
        <v>95</v>
      </c>
      <c r="B183" s="12" t="s">
        <v>96</v>
      </c>
      <c r="C183" s="11" t="s">
        <v>280</v>
      </c>
      <c r="D183" s="12" t="s">
        <v>187</v>
      </c>
      <c r="E183" s="11" t="s">
        <v>48</v>
      </c>
      <c r="F183" s="12" t="s">
        <v>143</v>
      </c>
      <c r="G183" s="10">
        <v>270810</v>
      </c>
      <c r="H183" s="10">
        <v>0</v>
      </c>
    </row>
    <row r="184" spans="1:8" ht="56.25" outlineLevel="1">
      <c r="A184" s="11" t="s">
        <v>95</v>
      </c>
      <c r="B184" s="12" t="s">
        <v>96</v>
      </c>
      <c r="C184" s="11" t="s">
        <v>280</v>
      </c>
      <c r="D184" s="12" t="s">
        <v>187</v>
      </c>
      <c r="E184" s="11" t="s">
        <v>49</v>
      </c>
      <c r="F184" s="12" t="s">
        <v>144</v>
      </c>
      <c r="G184" s="10">
        <v>113290</v>
      </c>
      <c r="H184" s="10">
        <v>0</v>
      </c>
    </row>
    <row r="185" spans="1:8" ht="33.75" outlineLevel="1">
      <c r="A185" s="11" t="s">
        <v>95</v>
      </c>
      <c r="B185" s="12" t="s">
        <v>96</v>
      </c>
      <c r="C185" s="11" t="s">
        <v>280</v>
      </c>
      <c r="D185" s="12" t="s">
        <v>187</v>
      </c>
      <c r="E185" s="11" t="s">
        <v>24</v>
      </c>
      <c r="F185" s="12" t="s">
        <v>156</v>
      </c>
      <c r="G185" s="10">
        <v>8870828.6699999999</v>
      </c>
      <c r="H185" s="10">
        <v>1824116.77</v>
      </c>
    </row>
    <row r="186" spans="1:8" ht="33.75">
      <c r="A186" s="11" t="s">
        <v>95</v>
      </c>
      <c r="B186" s="12" t="s">
        <v>96</v>
      </c>
      <c r="C186" s="11" t="s">
        <v>280</v>
      </c>
      <c r="D186" s="12" t="s">
        <v>187</v>
      </c>
      <c r="E186" s="11" t="s">
        <v>208</v>
      </c>
      <c r="F186" s="12" t="s">
        <v>209</v>
      </c>
      <c r="G186" s="10">
        <v>15025021.9</v>
      </c>
      <c r="H186" s="10">
        <v>5249552.1900000004</v>
      </c>
    </row>
    <row r="187" spans="1:8" ht="45" outlineLevel="1">
      <c r="A187" s="11" t="s">
        <v>95</v>
      </c>
      <c r="B187" s="12" t="s">
        <v>96</v>
      </c>
      <c r="C187" s="11" t="s">
        <v>280</v>
      </c>
      <c r="D187" s="12" t="s">
        <v>187</v>
      </c>
      <c r="E187" s="11" t="s">
        <v>194</v>
      </c>
      <c r="F187" s="12" t="s">
        <v>195</v>
      </c>
      <c r="G187" s="10">
        <v>404210.14</v>
      </c>
      <c r="H187" s="10">
        <v>0</v>
      </c>
    </row>
    <row r="188" spans="1:8" ht="33.75" outlineLevel="1">
      <c r="A188" s="11" t="s">
        <v>95</v>
      </c>
      <c r="B188" s="12" t="s">
        <v>96</v>
      </c>
      <c r="C188" s="11" t="s">
        <v>280</v>
      </c>
      <c r="D188" s="12" t="s">
        <v>187</v>
      </c>
      <c r="E188" s="11" t="s">
        <v>169</v>
      </c>
      <c r="F188" s="12" t="s">
        <v>170</v>
      </c>
      <c r="G188" s="10">
        <v>60400</v>
      </c>
      <c r="H188" s="10">
        <v>0</v>
      </c>
    </row>
    <row r="189" spans="1:8" ht="56.25" outlineLevel="1">
      <c r="A189" s="11" t="s">
        <v>95</v>
      </c>
      <c r="B189" s="12" t="s">
        <v>96</v>
      </c>
      <c r="C189" s="11" t="s">
        <v>281</v>
      </c>
      <c r="D189" s="12" t="s">
        <v>202</v>
      </c>
      <c r="E189" s="11" t="s">
        <v>48</v>
      </c>
      <c r="F189" s="12" t="s">
        <v>143</v>
      </c>
      <c r="G189" s="10">
        <v>9753228.8800000008</v>
      </c>
      <c r="H189" s="10">
        <v>2412147.7799999998</v>
      </c>
    </row>
    <row r="190" spans="1:8" ht="56.25" outlineLevel="1">
      <c r="A190" s="11" t="s">
        <v>95</v>
      </c>
      <c r="B190" s="12" t="s">
        <v>96</v>
      </c>
      <c r="C190" s="11" t="s">
        <v>281</v>
      </c>
      <c r="D190" s="12" t="s">
        <v>202</v>
      </c>
      <c r="E190" s="11" t="s">
        <v>49</v>
      </c>
      <c r="F190" s="12" t="s">
        <v>144</v>
      </c>
      <c r="G190" s="10">
        <v>2945475.12</v>
      </c>
      <c r="H190" s="10">
        <v>695246.22</v>
      </c>
    </row>
    <row r="191" spans="1:8" ht="67.5" outlineLevel="1">
      <c r="A191" s="11" t="s">
        <v>95</v>
      </c>
      <c r="B191" s="12" t="s">
        <v>96</v>
      </c>
      <c r="C191" s="11" t="s">
        <v>282</v>
      </c>
      <c r="D191" s="12" t="s">
        <v>138</v>
      </c>
      <c r="E191" s="11" t="s">
        <v>48</v>
      </c>
      <c r="F191" s="12" t="s">
        <v>143</v>
      </c>
      <c r="G191" s="10">
        <v>82309238.060000002</v>
      </c>
      <c r="H191" s="10">
        <v>14712542.779999999</v>
      </c>
    </row>
    <row r="192" spans="1:8" ht="67.5" outlineLevel="1">
      <c r="A192" s="11" t="s">
        <v>95</v>
      </c>
      <c r="B192" s="12" t="s">
        <v>96</v>
      </c>
      <c r="C192" s="11" t="s">
        <v>282</v>
      </c>
      <c r="D192" s="12" t="s">
        <v>138</v>
      </c>
      <c r="E192" s="11" t="s">
        <v>49</v>
      </c>
      <c r="F192" s="12" t="s">
        <v>144</v>
      </c>
      <c r="G192" s="10">
        <v>24857361.940000001</v>
      </c>
      <c r="H192" s="10">
        <v>1963000</v>
      </c>
    </row>
    <row r="193" spans="1:8" ht="67.5" outlineLevel="1">
      <c r="A193" s="11" t="s">
        <v>95</v>
      </c>
      <c r="B193" s="12" t="s">
        <v>96</v>
      </c>
      <c r="C193" s="11" t="s">
        <v>283</v>
      </c>
      <c r="D193" s="12" t="s">
        <v>139</v>
      </c>
      <c r="E193" s="11" t="s">
        <v>48</v>
      </c>
      <c r="F193" s="12" t="s">
        <v>143</v>
      </c>
      <c r="G193" s="10">
        <v>22566622.079999998</v>
      </c>
      <c r="H193" s="10">
        <v>5012779.79</v>
      </c>
    </row>
    <row r="194" spans="1:8" ht="67.5" outlineLevel="1">
      <c r="A194" s="11" t="s">
        <v>95</v>
      </c>
      <c r="B194" s="12" t="s">
        <v>96</v>
      </c>
      <c r="C194" s="11" t="s">
        <v>283</v>
      </c>
      <c r="D194" s="12" t="s">
        <v>139</v>
      </c>
      <c r="E194" s="11" t="s">
        <v>49</v>
      </c>
      <c r="F194" s="12" t="s">
        <v>144</v>
      </c>
      <c r="G194" s="10">
        <v>6815077.9199999999</v>
      </c>
      <c r="H194" s="10">
        <v>614000</v>
      </c>
    </row>
    <row r="195" spans="1:8" ht="56.25" outlineLevel="1">
      <c r="A195" s="11" t="s">
        <v>95</v>
      </c>
      <c r="B195" s="12" t="s">
        <v>96</v>
      </c>
      <c r="C195" s="11" t="s">
        <v>284</v>
      </c>
      <c r="D195" s="12" t="s">
        <v>140</v>
      </c>
      <c r="E195" s="11" t="s">
        <v>24</v>
      </c>
      <c r="F195" s="12" t="s">
        <v>156</v>
      </c>
      <c r="G195" s="10">
        <v>7828600</v>
      </c>
      <c r="H195" s="10">
        <v>0</v>
      </c>
    </row>
    <row r="196" spans="1:8" ht="56.25" outlineLevel="1">
      <c r="A196" s="11" t="s">
        <v>95</v>
      </c>
      <c r="B196" s="12" t="s">
        <v>96</v>
      </c>
      <c r="C196" s="11" t="s">
        <v>285</v>
      </c>
      <c r="D196" s="12" t="s">
        <v>200</v>
      </c>
      <c r="E196" s="11" t="s">
        <v>24</v>
      </c>
      <c r="F196" s="12" t="s">
        <v>156</v>
      </c>
      <c r="G196" s="10">
        <v>860000</v>
      </c>
      <c r="H196" s="10">
        <v>0</v>
      </c>
    </row>
    <row r="197" spans="1:8" ht="56.25" outlineLevel="1">
      <c r="A197" s="11" t="s">
        <v>95</v>
      </c>
      <c r="B197" s="12" t="s">
        <v>96</v>
      </c>
      <c r="C197" s="11" t="s">
        <v>286</v>
      </c>
      <c r="D197" s="12" t="s">
        <v>287</v>
      </c>
      <c r="E197" s="11" t="s">
        <v>24</v>
      </c>
      <c r="F197" s="12" t="s">
        <v>156</v>
      </c>
      <c r="G197" s="10">
        <v>1032800</v>
      </c>
      <c r="H197" s="10">
        <v>0</v>
      </c>
    </row>
    <row r="198" spans="1:8" ht="45" outlineLevel="1">
      <c r="A198" s="11" t="s">
        <v>95</v>
      </c>
      <c r="B198" s="12" t="s">
        <v>96</v>
      </c>
      <c r="C198" s="11" t="s">
        <v>288</v>
      </c>
      <c r="D198" s="12" t="s">
        <v>289</v>
      </c>
      <c r="E198" s="11" t="s">
        <v>24</v>
      </c>
      <c r="F198" s="12" t="s">
        <v>156</v>
      </c>
      <c r="G198" s="10">
        <v>165000</v>
      </c>
      <c r="H198" s="10">
        <v>0</v>
      </c>
    </row>
    <row r="199" spans="1:8" ht="33.75" outlineLevel="1">
      <c r="A199" s="11" t="s">
        <v>95</v>
      </c>
      <c r="B199" s="12" t="s">
        <v>96</v>
      </c>
      <c r="C199" s="11" t="s">
        <v>290</v>
      </c>
      <c r="D199" s="12" t="s">
        <v>291</v>
      </c>
      <c r="E199" s="11" t="s">
        <v>24</v>
      </c>
      <c r="F199" s="12" t="s">
        <v>156</v>
      </c>
      <c r="G199" s="10">
        <v>252200</v>
      </c>
      <c r="H199" s="10">
        <v>0</v>
      </c>
    </row>
    <row r="200" spans="1:8" ht="90" outlineLevel="1">
      <c r="A200" s="11" t="s">
        <v>95</v>
      </c>
      <c r="B200" s="12" t="s">
        <v>96</v>
      </c>
      <c r="C200" s="11" t="s">
        <v>292</v>
      </c>
      <c r="D200" s="22" t="s">
        <v>293</v>
      </c>
      <c r="E200" s="11" t="s">
        <v>24</v>
      </c>
      <c r="F200" s="12" t="s">
        <v>156</v>
      </c>
      <c r="G200" s="10">
        <v>1052600</v>
      </c>
      <c r="H200" s="10">
        <v>724799.29</v>
      </c>
    </row>
    <row r="201" spans="1:8" ht="78.75" outlineLevel="1">
      <c r="A201" s="11" t="s">
        <v>95</v>
      </c>
      <c r="B201" s="12" t="s">
        <v>96</v>
      </c>
      <c r="C201" s="11" t="s">
        <v>294</v>
      </c>
      <c r="D201" s="12" t="s">
        <v>295</v>
      </c>
      <c r="E201" s="11" t="s">
        <v>24</v>
      </c>
      <c r="F201" s="12" t="s">
        <v>156</v>
      </c>
      <c r="G201" s="10">
        <v>5263200</v>
      </c>
      <c r="H201" s="10">
        <v>910820</v>
      </c>
    </row>
    <row r="202" spans="1:8" ht="90" outlineLevel="1">
      <c r="A202" s="11" t="s">
        <v>95</v>
      </c>
      <c r="B202" s="12" t="s">
        <v>96</v>
      </c>
      <c r="C202" s="11" t="s">
        <v>296</v>
      </c>
      <c r="D202" s="12" t="s">
        <v>297</v>
      </c>
      <c r="E202" s="11" t="s">
        <v>24</v>
      </c>
      <c r="F202" s="12" t="s">
        <v>156</v>
      </c>
      <c r="G202" s="10">
        <v>1052600</v>
      </c>
      <c r="H202" s="10">
        <v>0</v>
      </c>
    </row>
    <row r="203" spans="1:8" ht="33.75" outlineLevel="1">
      <c r="A203" s="11" t="s">
        <v>95</v>
      </c>
      <c r="B203" s="12" t="s">
        <v>96</v>
      </c>
      <c r="C203" s="11" t="s">
        <v>298</v>
      </c>
      <c r="D203" s="12" t="s">
        <v>187</v>
      </c>
      <c r="E203" s="11" t="s">
        <v>24</v>
      </c>
      <c r="F203" s="12" t="s">
        <v>156</v>
      </c>
      <c r="G203" s="10">
        <v>3993566.87</v>
      </c>
      <c r="H203" s="10">
        <v>503510.1</v>
      </c>
    </row>
    <row r="204" spans="1:8" ht="56.25" outlineLevel="1">
      <c r="A204" s="11" t="s">
        <v>95</v>
      </c>
      <c r="B204" s="12" t="s">
        <v>96</v>
      </c>
      <c r="C204" s="11" t="s">
        <v>299</v>
      </c>
      <c r="D204" s="12" t="s">
        <v>188</v>
      </c>
      <c r="E204" s="11" t="s">
        <v>24</v>
      </c>
      <c r="F204" s="12" t="s">
        <v>156</v>
      </c>
      <c r="G204" s="10">
        <v>5040700</v>
      </c>
      <c r="H204" s="10">
        <v>922159.5</v>
      </c>
    </row>
    <row r="205" spans="1:8" ht="56.25" outlineLevel="1">
      <c r="A205" s="11" t="s">
        <v>95</v>
      </c>
      <c r="B205" s="12" t="s">
        <v>96</v>
      </c>
      <c r="C205" s="11" t="s">
        <v>300</v>
      </c>
      <c r="D205" s="12" t="s">
        <v>301</v>
      </c>
      <c r="E205" s="11" t="s">
        <v>24</v>
      </c>
      <c r="F205" s="12" t="s">
        <v>156</v>
      </c>
      <c r="G205" s="10">
        <v>9674025.0099999998</v>
      </c>
      <c r="H205" s="10">
        <v>1255325.22</v>
      </c>
    </row>
    <row r="206" spans="1:8" ht="45" outlineLevel="1">
      <c r="A206" s="11" t="s">
        <v>95</v>
      </c>
      <c r="B206" s="12" t="s">
        <v>96</v>
      </c>
      <c r="C206" s="11" t="s">
        <v>302</v>
      </c>
      <c r="D206" s="12" t="s">
        <v>303</v>
      </c>
      <c r="E206" s="11" t="s">
        <v>194</v>
      </c>
      <c r="F206" s="12" t="s">
        <v>195</v>
      </c>
      <c r="G206" s="10">
        <v>4100000</v>
      </c>
      <c r="H206" s="10">
        <v>1223859.79</v>
      </c>
    </row>
    <row r="207" spans="1:8" ht="45" outlineLevel="1">
      <c r="A207" s="11" t="s">
        <v>95</v>
      </c>
      <c r="B207" s="12" t="s">
        <v>96</v>
      </c>
      <c r="C207" s="11" t="s">
        <v>304</v>
      </c>
      <c r="D207" s="12" t="s">
        <v>305</v>
      </c>
      <c r="E207" s="11" t="s">
        <v>194</v>
      </c>
      <c r="F207" s="12" t="s">
        <v>195</v>
      </c>
      <c r="G207" s="10">
        <v>34766360</v>
      </c>
      <c r="H207" s="10">
        <v>10377748.67</v>
      </c>
    </row>
    <row r="208" spans="1:8" ht="56.25" outlineLevel="1">
      <c r="A208" s="11" t="s">
        <v>95</v>
      </c>
      <c r="B208" s="12" t="s">
        <v>96</v>
      </c>
      <c r="C208" s="11" t="s">
        <v>203</v>
      </c>
      <c r="D208" s="12" t="s">
        <v>204</v>
      </c>
      <c r="E208" s="11" t="s">
        <v>48</v>
      </c>
      <c r="F208" s="12" t="s">
        <v>143</v>
      </c>
      <c r="G208" s="10">
        <v>49100</v>
      </c>
      <c r="H208" s="10">
        <v>5425</v>
      </c>
    </row>
    <row r="209" spans="1:8" ht="56.25" outlineLevel="1">
      <c r="A209" s="11" t="s">
        <v>95</v>
      </c>
      <c r="B209" s="12" t="s">
        <v>96</v>
      </c>
      <c r="C209" s="11" t="s">
        <v>203</v>
      </c>
      <c r="D209" s="12" t="s">
        <v>204</v>
      </c>
      <c r="E209" s="11" t="s">
        <v>49</v>
      </c>
      <c r="F209" s="12" t="s">
        <v>144</v>
      </c>
      <c r="G209" s="10">
        <v>14800</v>
      </c>
      <c r="H209" s="10">
        <v>1638.35</v>
      </c>
    </row>
    <row r="210" spans="1:8" ht="33.75" outlineLevel="1">
      <c r="A210" s="11" t="s">
        <v>95</v>
      </c>
      <c r="B210" s="12" t="s">
        <v>96</v>
      </c>
      <c r="C210" s="11" t="s">
        <v>55</v>
      </c>
      <c r="D210" s="12" t="s">
        <v>32</v>
      </c>
      <c r="E210" s="11" t="s">
        <v>33</v>
      </c>
      <c r="F210" s="12" t="s">
        <v>34</v>
      </c>
      <c r="G210" s="10">
        <v>234180</v>
      </c>
      <c r="H210" s="10">
        <v>134002</v>
      </c>
    </row>
    <row r="211" spans="1:8" ht="33.75" outlineLevel="1">
      <c r="A211" s="11" t="s">
        <v>95</v>
      </c>
      <c r="B211" s="12" t="s">
        <v>96</v>
      </c>
      <c r="C211" s="11" t="s">
        <v>55</v>
      </c>
      <c r="D211" s="12" t="s">
        <v>32</v>
      </c>
      <c r="E211" s="11" t="s">
        <v>169</v>
      </c>
      <c r="F211" s="12" t="s">
        <v>170</v>
      </c>
      <c r="G211" s="10">
        <v>60400</v>
      </c>
      <c r="H211" s="10">
        <v>55476</v>
      </c>
    </row>
    <row r="212" spans="1:8" ht="45" outlineLevel="1">
      <c r="A212" s="11" t="s">
        <v>95</v>
      </c>
      <c r="B212" s="12" t="s">
        <v>96</v>
      </c>
      <c r="C212" s="11" t="s">
        <v>306</v>
      </c>
      <c r="D212" s="12" t="s">
        <v>307</v>
      </c>
      <c r="E212" s="11" t="s">
        <v>308</v>
      </c>
      <c r="F212" s="12" t="s">
        <v>309</v>
      </c>
      <c r="G212" s="10">
        <v>1000</v>
      </c>
      <c r="H212" s="10">
        <v>1000</v>
      </c>
    </row>
    <row r="213" spans="1:8" outlineLevel="1">
      <c r="A213" s="17" t="s">
        <v>95</v>
      </c>
      <c r="B213" s="18" t="s">
        <v>96</v>
      </c>
      <c r="C213" s="19"/>
      <c r="D213" s="18"/>
      <c r="E213" s="19"/>
      <c r="F213" s="18"/>
      <c r="G213" s="32">
        <f>SUM(G181:G212)</f>
        <v>249516596.59</v>
      </c>
      <c r="H213" s="32">
        <f>SUM(H181:H212)</f>
        <v>48599149.450000003</v>
      </c>
    </row>
    <row r="214" spans="1:8" ht="33.75" outlineLevel="1">
      <c r="A214" s="11" t="s">
        <v>153</v>
      </c>
      <c r="B214" s="12" t="s">
        <v>154</v>
      </c>
      <c r="C214" s="11" t="s">
        <v>310</v>
      </c>
      <c r="D214" s="12" t="s">
        <v>183</v>
      </c>
      <c r="E214" s="11" t="s">
        <v>48</v>
      </c>
      <c r="F214" s="12" t="s">
        <v>143</v>
      </c>
      <c r="G214" s="10">
        <v>6497735</v>
      </c>
      <c r="H214" s="10">
        <v>1059119.3799999999</v>
      </c>
    </row>
    <row r="215" spans="1:8" ht="56.25" outlineLevel="1">
      <c r="A215" s="11" t="s">
        <v>153</v>
      </c>
      <c r="B215" s="12" t="s">
        <v>154</v>
      </c>
      <c r="C215" s="11" t="s">
        <v>310</v>
      </c>
      <c r="D215" s="12" t="s">
        <v>183</v>
      </c>
      <c r="E215" s="11" t="s">
        <v>49</v>
      </c>
      <c r="F215" s="12" t="s">
        <v>144</v>
      </c>
      <c r="G215" s="10">
        <v>1716500</v>
      </c>
      <c r="H215" s="10">
        <v>268956.90000000002</v>
      </c>
    </row>
    <row r="216" spans="1:8" ht="33.75" outlineLevel="1">
      <c r="A216" s="11" t="s">
        <v>153</v>
      </c>
      <c r="B216" s="12" t="s">
        <v>154</v>
      </c>
      <c r="C216" s="11" t="s">
        <v>310</v>
      </c>
      <c r="D216" s="12" t="s">
        <v>183</v>
      </c>
      <c r="E216" s="11" t="s">
        <v>24</v>
      </c>
      <c r="F216" s="12" t="s">
        <v>156</v>
      </c>
      <c r="G216" s="10">
        <v>873524.47</v>
      </c>
      <c r="H216" s="10">
        <v>25482.67</v>
      </c>
    </row>
    <row r="217" spans="1:8" ht="33.75" outlineLevel="1">
      <c r="A217" s="11" t="s">
        <v>153</v>
      </c>
      <c r="B217" s="12" t="s">
        <v>154</v>
      </c>
      <c r="C217" s="11" t="s">
        <v>310</v>
      </c>
      <c r="D217" s="12" t="s">
        <v>183</v>
      </c>
      <c r="E217" s="11" t="s">
        <v>208</v>
      </c>
      <c r="F217" s="12" t="s">
        <v>209</v>
      </c>
      <c r="G217" s="10">
        <v>692216.62</v>
      </c>
      <c r="H217" s="10">
        <v>234433.14</v>
      </c>
    </row>
    <row r="218" spans="1:8" ht="33.75" outlineLevel="1">
      <c r="A218" s="11" t="s">
        <v>153</v>
      </c>
      <c r="B218" s="12" t="s">
        <v>154</v>
      </c>
      <c r="C218" s="11" t="s">
        <v>310</v>
      </c>
      <c r="D218" s="12" t="s">
        <v>183</v>
      </c>
      <c r="E218" s="11" t="s">
        <v>169</v>
      </c>
      <c r="F218" s="12" t="s">
        <v>170</v>
      </c>
      <c r="G218" s="10">
        <v>10000</v>
      </c>
      <c r="H218" s="10">
        <v>0</v>
      </c>
    </row>
    <row r="219" spans="1:8" ht="45" outlineLevel="1">
      <c r="A219" s="11" t="s">
        <v>153</v>
      </c>
      <c r="B219" s="12" t="s">
        <v>154</v>
      </c>
      <c r="C219" s="11" t="s">
        <v>311</v>
      </c>
      <c r="D219" s="12" t="s">
        <v>312</v>
      </c>
      <c r="E219" s="11" t="s">
        <v>24</v>
      </c>
      <c r="F219" s="12" t="s">
        <v>156</v>
      </c>
      <c r="G219" s="10">
        <v>526700</v>
      </c>
      <c r="H219" s="10">
        <v>56700</v>
      </c>
    </row>
    <row r="220" spans="1:8" ht="45" outlineLevel="1">
      <c r="A220" s="11" t="s">
        <v>153</v>
      </c>
      <c r="B220" s="12" t="s">
        <v>154</v>
      </c>
      <c r="C220" s="11" t="s">
        <v>313</v>
      </c>
      <c r="D220" s="12" t="s">
        <v>216</v>
      </c>
      <c r="E220" s="11" t="s">
        <v>48</v>
      </c>
      <c r="F220" s="12" t="s">
        <v>143</v>
      </c>
      <c r="G220" s="10">
        <v>1106000</v>
      </c>
      <c r="H220" s="10">
        <v>158000.18</v>
      </c>
    </row>
    <row r="221" spans="1:8" ht="56.25" outlineLevel="1">
      <c r="A221" s="11" t="s">
        <v>153</v>
      </c>
      <c r="B221" s="12" t="s">
        <v>154</v>
      </c>
      <c r="C221" s="11" t="s">
        <v>313</v>
      </c>
      <c r="D221" s="12" t="s">
        <v>216</v>
      </c>
      <c r="E221" s="11" t="s">
        <v>49</v>
      </c>
      <c r="F221" s="12" t="s">
        <v>144</v>
      </c>
      <c r="G221" s="10">
        <v>334000</v>
      </c>
      <c r="H221" s="10">
        <v>43164.6</v>
      </c>
    </row>
    <row r="222" spans="1:8" ht="22.5" outlineLevel="1">
      <c r="A222" s="11" t="s">
        <v>153</v>
      </c>
      <c r="B222" s="12" t="s">
        <v>154</v>
      </c>
      <c r="C222" s="11" t="s">
        <v>314</v>
      </c>
      <c r="D222" s="12" t="s">
        <v>82</v>
      </c>
      <c r="E222" s="11" t="s">
        <v>217</v>
      </c>
      <c r="F222" s="12" t="s">
        <v>218</v>
      </c>
      <c r="G222" s="10">
        <v>1440000</v>
      </c>
      <c r="H222" s="10">
        <v>292620.65000000002</v>
      </c>
    </row>
    <row r="223" spans="1:8" ht="33.75" outlineLevel="1">
      <c r="A223" s="11" t="s">
        <v>153</v>
      </c>
      <c r="B223" s="12" t="s">
        <v>154</v>
      </c>
      <c r="C223" s="11" t="s">
        <v>55</v>
      </c>
      <c r="D223" s="12" t="s">
        <v>32</v>
      </c>
      <c r="E223" s="11" t="s">
        <v>33</v>
      </c>
      <c r="F223" s="12" t="s">
        <v>34</v>
      </c>
      <c r="G223" s="10">
        <v>20000</v>
      </c>
      <c r="H223" s="10">
        <v>16536</v>
      </c>
    </row>
    <row r="224" spans="1:8" ht="22.5" outlineLevel="1">
      <c r="A224" s="17" t="s">
        <v>153</v>
      </c>
      <c r="B224" s="18" t="s">
        <v>154</v>
      </c>
      <c r="C224" s="19"/>
      <c r="D224" s="18"/>
      <c r="E224" s="19"/>
      <c r="F224" s="18"/>
      <c r="G224" s="20">
        <f>SUM(G214:G223)</f>
        <v>13216676.09</v>
      </c>
      <c r="H224" s="20">
        <f>SUM(H214:H223)</f>
        <v>2155013.52</v>
      </c>
    </row>
    <row r="225" spans="1:8" ht="33.75" outlineLevel="1">
      <c r="A225" s="11" t="s">
        <v>110</v>
      </c>
      <c r="B225" s="12" t="s">
        <v>111</v>
      </c>
      <c r="C225" s="11" t="s">
        <v>112</v>
      </c>
      <c r="D225" s="12" t="s">
        <v>189</v>
      </c>
      <c r="E225" s="11" t="s">
        <v>48</v>
      </c>
      <c r="F225" s="12" t="s">
        <v>143</v>
      </c>
      <c r="G225" s="10">
        <v>5115344</v>
      </c>
      <c r="H225" s="10">
        <v>905798.3</v>
      </c>
    </row>
    <row r="226" spans="1:8" ht="56.25">
      <c r="A226" s="11" t="s">
        <v>110</v>
      </c>
      <c r="B226" s="12" t="s">
        <v>111</v>
      </c>
      <c r="C226" s="11" t="s">
        <v>112</v>
      </c>
      <c r="D226" s="12" t="s">
        <v>189</v>
      </c>
      <c r="E226" s="11" t="s">
        <v>49</v>
      </c>
      <c r="F226" s="12" t="s">
        <v>144</v>
      </c>
      <c r="G226" s="10">
        <v>1563400</v>
      </c>
      <c r="H226" s="10">
        <v>209043.45</v>
      </c>
    </row>
    <row r="227" spans="1:8" ht="33.75" outlineLevel="1">
      <c r="A227" s="11" t="s">
        <v>110</v>
      </c>
      <c r="B227" s="12" t="s">
        <v>111</v>
      </c>
      <c r="C227" s="11" t="s">
        <v>112</v>
      </c>
      <c r="D227" s="12" t="s">
        <v>189</v>
      </c>
      <c r="E227" s="11" t="s">
        <v>24</v>
      </c>
      <c r="F227" s="12" t="s">
        <v>156</v>
      </c>
      <c r="G227" s="10">
        <v>887298.08</v>
      </c>
      <c r="H227" s="10">
        <v>77770.94</v>
      </c>
    </row>
    <row r="228" spans="1:8" ht="33.75">
      <c r="A228" s="11" t="s">
        <v>110</v>
      </c>
      <c r="B228" s="12" t="s">
        <v>111</v>
      </c>
      <c r="C228" s="11" t="s">
        <v>112</v>
      </c>
      <c r="D228" s="12" t="s">
        <v>189</v>
      </c>
      <c r="E228" s="11" t="s">
        <v>208</v>
      </c>
      <c r="F228" s="12" t="s">
        <v>209</v>
      </c>
      <c r="G228" s="10">
        <v>266700</v>
      </c>
      <c r="H228" s="10">
        <v>59039.27</v>
      </c>
    </row>
    <row r="229" spans="1:8" ht="33.75">
      <c r="A229" s="11" t="s">
        <v>110</v>
      </c>
      <c r="B229" s="12" t="s">
        <v>111</v>
      </c>
      <c r="C229" s="11" t="s">
        <v>112</v>
      </c>
      <c r="D229" s="12" t="s">
        <v>189</v>
      </c>
      <c r="E229" s="11" t="s">
        <v>33</v>
      </c>
      <c r="F229" s="12" t="s">
        <v>34</v>
      </c>
      <c r="G229" s="10">
        <v>174420</v>
      </c>
      <c r="H229" s="10">
        <v>0</v>
      </c>
    </row>
    <row r="230" spans="1:8" ht="33.75">
      <c r="A230" s="11" t="s">
        <v>110</v>
      </c>
      <c r="B230" s="12" t="s">
        <v>111</v>
      </c>
      <c r="C230" s="11" t="s">
        <v>112</v>
      </c>
      <c r="D230" s="12" t="s">
        <v>189</v>
      </c>
      <c r="E230" s="11" t="s">
        <v>169</v>
      </c>
      <c r="F230" s="12" t="s">
        <v>170</v>
      </c>
      <c r="G230" s="10">
        <v>11000</v>
      </c>
      <c r="H230" s="10">
        <v>0</v>
      </c>
    </row>
    <row r="231" spans="1:8" ht="33.75" outlineLevel="1">
      <c r="A231" s="11" t="s">
        <v>110</v>
      </c>
      <c r="B231" s="12" t="s">
        <v>111</v>
      </c>
      <c r="C231" s="11" t="s">
        <v>55</v>
      </c>
      <c r="D231" s="12" t="s">
        <v>32</v>
      </c>
      <c r="E231" s="11" t="s">
        <v>169</v>
      </c>
      <c r="F231" s="12" t="s">
        <v>170</v>
      </c>
      <c r="G231" s="10">
        <v>1500</v>
      </c>
      <c r="H231" s="10">
        <v>1461</v>
      </c>
    </row>
    <row r="232" spans="1:8" ht="56.25">
      <c r="A232" s="11" t="s">
        <v>110</v>
      </c>
      <c r="B232" s="12" t="s">
        <v>111</v>
      </c>
      <c r="C232" s="11" t="s">
        <v>205</v>
      </c>
      <c r="D232" s="12" t="s">
        <v>109</v>
      </c>
      <c r="E232" s="11" t="s">
        <v>24</v>
      </c>
      <c r="F232" s="12" t="s">
        <v>156</v>
      </c>
      <c r="G232" s="10">
        <v>2844800</v>
      </c>
      <c r="H232" s="10">
        <v>0</v>
      </c>
    </row>
    <row r="233" spans="1:8" ht="22.5" outlineLevel="1">
      <c r="A233" s="17" t="s">
        <v>110</v>
      </c>
      <c r="B233" s="18" t="s">
        <v>111</v>
      </c>
      <c r="C233" s="19"/>
      <c r="D233" s="18"/>
      <c r="E233" s="19"/>
      <c r="F233" s="18"/>
      <c r="G233" s="32">
        <f>SUM(G225:G232)</f>
        <v>10864462.08</v>
      </c>
      <c r="H233" s="32">
        <f>SUM(H225:H232)</f>
        <v>1253112.96</v>
      </c>
    </row>
    <row r="234" spans="1:8" ht="90" outlineLevel="1">
      <c r="A234" s="11" t="s">
        <v>70</v>
      </c>
      <c r="B234" s="12" t="s">
        <v>71</v>
      </c>
      <c r="C234" s="11" t="s">
        <v>113</v>
      </c>
      <c r="D234" s="12" t="s">
        <v>114</v>
      </c>
      <c r="E234" s="11" t="s">
        <v>93</v>
      </c>
      <c r="F234" s="12" t="s">
        <v>94</v>
      </c>
      <c r="G234" s="10">
        <v>4824000</v>
      </c>
      <c r="H234" s="10">
        <v>1294650.92</v>
      </c>
    </row>
    <row r="235" spans="1:8" ht="90" outlineLevel="1">
      <c r="A235" s="11" t="s">
        <v>70</v>
      </c>
      <c r="B235" s="12" t="s">
        <v>71</v>
      </c>
      <c r="C235" s="11" t="s">
        <v>115</v>
      </c>
      <c r="D235" s="12" t="s">
        <v>116</v>
      </c>
      <c r="E235" s="11" t="s">
        <v>93</v>
      </c>
      <c r="F235" s="12" t="s">
        <v>94</v>
      </c>
      <c r="G235" s="10">
        <v>135800</v>
      </c>
      <c r="H235" s="10">
        <v>8000</v>
      </c>
    </row>
    <row r="236" spans="1:8" ht="22.5" outlineLevel="1">
      <c r="A236" s="17" t="s">
        <v>70</v>
      </c>
      <c r="B236" s="18" t="s">
        <v>71</v>
      </c>
      <c r="C236" s="19"/>
      <c r="D236" s="18"/>
      <c r="E236" s="19"/>
      <c r="F236" s="18"/>
      <c r="G236" s="20">
        <f>SUM(G234:G235)</f>
        <v>4959800</v>
      </c>
      <c r="H236" s="20">
        <f>SUM(H234:H235)</f>
        <v>1302650.92</v>
      </c>
    </row>
    <row r="237" spans="1:8" ht="90" outlineLevel="1">
      <c r="A237" s="11" t="s">
        <v>117</v>
      </c>
      <c r="B237" s="12" t="s">
        <v>118</v>
      </c>
      <c r="C237" s="11" t="s">
        <v>119</v>
      </c>
      <c r="D237" s="12" t="s">
        <v>120</v>
      </c>
      <c r="E237" s="11" t="s">
        <v>93</v>
      </c>
      <c r="F237" s="12" t="s">
        <v>94</v>
      </c>
      <c r="G237" s="10">
        <v>740800</v>
      </c>
      <c r="H237" s="10">
        <v>40000</v>
      </c>
    </row>
    <row r="238" spans="1:8" ht="45" outlineLevel="1">
      <c r="A238" s="11" t="s">
        <v>117</v>
      </c>
      <c r="B238" s="12" t="s">
        <v>118</v>
      </c>
      <c r="C238" s="11" t="s">
        <v>121</v>
      </c>
      <c r="D238" s="12" t="s">
        <v>122</v>
      </c>
      <c r="E238" s="11" t="s">
        <v>93</v>
      </c>
      <c r="F238" s="12" t="s">
        <v>94</v>
      </c>
      <c r="G238" s="10">
        <v>8285500</v>
      </c>
      <c r="H238" s="10">
        <v>1719900</v>
      </c>
    </row>
    <row r="239" spans="1:8" ht="56.25" outlineLevel="1">
      <c r="A239" s="11" t="s">
        <v>117</v>
      </c>
      <c r="B239" s="12" t="s">
        <v>118</v>
      </c>
      <c r="C239" s="11" t="s">
        <v>123</v>
      </c>
      <c r="D239" s="12" t="s">
        <v>124</v>
      </c>
      <c r="E239" s="11" t="s">
        <v>24</v>
      </c>
      <c r="F239" s="12" t="s">
        <v>156</v>
      </c>
      <c r="G239" s="10">
        <v>6256900</v>
      </c>
      <c r="H239" s="10">
        <v>1196045.3999999999</v>
      </c>
    </row>
    <row r="240" spans="1:8" ht="56.25" outlineLevel="1">
      <c r="A240" s="11" t="s">
        <v>117</v>
      </c>
      <c r="B240" s="12" t="s">
        <v>118</v>
      </c>
      <c r="C240" s="11" t="s">
        <v>123</v>
      </c>
      <c r="D240" s="12" t="s">
        <v>124</v>
      </c>
      <c r="E240" s="11" t="s">
        <v>93</v>
      </c>
      <c r="F240" s="12" t="s">
        <v>94</v>
      </c>
      <c r="G240" s="10">
        <v>337000</v>
      </c>
      <c r="H240" s="10">
        <v>189754.6</v>
      </c>
    </row>
    <row r="241" spans="1:8" ht="90" outlineLevel="1">
      <c r="A241" s="11" t="s">
        <v>117</v>
      </c>
      <c r="B241" s="12" t="s">
        <v>118</v>
      </c>
      <c r="C241" s="11" t="s">
        <v>223</v>
      </c>
      <c r="D241" s="12" t="s">
        <v>224</v>
      </c>
      <c r="E241" s="11" t="s">
        <v>24</v>
      </c>
      <c r="F241" s="12" t="s">
        <v>156</v>
      </c>
      <c r="G241" s="10">
        <v>564462.98</v>
      </c>
      <c r="H241" s="10">
        <v>0</v>
      </c>
    </row>
    <row r="242" spans="1:8" ht="90">
      <c r="A242" s="11" t="s">
        <v>117</v>
      </c>
      <c r="B242" s="12" t="s">
        <v>118</v>
      </c>
      <c r="C242" s="11" t="s">
        <v>223</v>
      </c>
      <c r="D242" s="12" t="s">
        <v>224</v>
      </c>
      <c r="E242" s="11" t="s">
        <v>33</v>
      </c>
      <c r="F242" s="12" t="s">
        <v>34</v>
      </c>
      <c r="G242" s="10">
        <v>175000</v>
      </c>
      <c r="H242" s="10">
        <v>174414</v>
      </c>
    </row>
    <row r="243" spans="1:8">
      <c r="A243" s="17" t="s">
        <v>117</v>
      </c>
      <c r="B243" s="18" t="s">
        <v>118</v>
      </c>
      <c r="C243" s="19"/>
      <c r="D243" s="18"/>
      <c r="E243" s="19"/>
      <c r="F243" s="18"/>
      <c r="G243" s="33">
        <f>SUM(G237:G242)</f>
        <v>16359662.98</v>
      </c>
      <c r="H243" s="33">
        <f>SUM(H237:H242)</f>
        <v>3320114</v>
      </c>
    </row>
    <row r="244" spans="1:8" ht="22.5" outlineLevel="1">
      <c r="A244" s="11" t="s">
        <v>76</v>
      </c>
      <c r="B244" s="12" t="s">
        <v>77</v>
      </c>
      <c r="C244" s="11" t="s">
        <v>315</v>
      </c>
      <c r="D244" s="12" t="s">
        <v>78</v>
      </c>
      <c r="E244" s="11" t="s">
        <v>24</v>
      </c>
      <c r="F244" s="12" t="s">
        <v>156</v>
      </c>
      <c r="G244" s="10">
        <v>52600</v>
      </c>
      <c r="H244" s="10">
        <v>2665</v>
      </c>
    </row>
    <row r="245" spans="1:8" ht="22.5" outlineLevel="1">
      <c r="A245" s="11" t="s">
        <v>76</v>
      </c>
      <c r="B245" s="12" t="s">
        <v>77</v>
      </c>
      <c r="C245" s="11" t="s">
        <v>316</v>
      </c>
      <c r="D245" s="12" t="s">
        <v>78</v>
      </c>
      <c r="E245" s="11" t="s">
        <v>24</v>
      </c>
      <c r="F245" s="12" t="s">
        <v>156</v>
      </c>
      <c r="G245" s="10">
        <v>25000</v>
      </c>
      <c r="H245" s="10">
        <v>4710</v>
      </c>
    </row>
    <row r="246" spans="1:8" ht="22.5" outlineLevel="1">
      <c r="A246" s="11" t="s">
        <v>76</v>
      </c>
      <c r="B246" s="12" t="s">
        <v>77</v>
      </c>
      <c r="C246" s="11" t="s">
        <v>317</v>
      </c>
      <c r="D246" s="12" t="s">
        <v>78</v>
      </c>
      <c r="E246" s="11" t="s">
        <v>24</v>
      </c>
      <c r="F246" s="12" t="s">
        <v>156</v>
      </c>
      <c r="G246" s="10">
        <v>510000</v>
      </c>
      <c r="H246" s="10">
        <v>85214.12</v>
      </c>
    </row>
    <row r="247" spans="1:8" outlineLevel="1">
      <c r="A247" s="17" t="s">
        <v>76</v>
      </c>
      <c r="B247" s="18" t="s">
        <v>77</v>
      </c>
      <c r="C247" s="19"/>
      <c r="D247" s="18"/>
      <c r="E247" s="19"/>
      <c r="F247" s="18"/>
      <c r="G247" s="20">
        <f>SUM(G244:G246)</f>
        <v>587600</v>
      </c>
      <c r="H247" s="20">
        <f>SUM(H244:H246)</f>
        <v>92589.119999999995</v>
      </c>
    </row>
    <row r="248" spans="1:8">
      <c r="A248" s="13" t="s">
        <v>25</v>
      </c>
      <c r="B248" s="14"/>
      <c r="C248" s="15"/>
      <c r="D248" s="14"/>
      <c r="E248" s="15"/>
      <c r="F248" s="14"/>
      <c r="G248" s="16">
        <f>G180+G213+G224+G233+G236+G243+G247</f>
        <v>326422019.63999999</v>
      </c>
      <c r="H248" s="16">
        <f>H247+H243+H236+H233+H224+H213+H180</f>
        <v>61356781.079999998</v>
      </c>
    </row>
    <row r="249" spans="1:8" outlineLevel="1">
      <c r="A249" s="37" t="s">
        <v>11</v>
      </c>
      <c r="B249" s="37"/>
      <c r="C249" s="37"/>
      <c r="D249" s="37"/>
      <c r="E249" s="37"/>
      <c r="F249" s="37"/>
      <c r="G249" s="31"/>
      <c r="H249" s="31"/>
    </row>
    <row r="250" spans="1:8" ht="90" outlineLevel="1">
      <c r="A250" s="11" t="s">
        <v>26</v>
      </c>
      <c r="B250" s="12" t="s">
        <v>27</v>
      </c>
      <c r="C250" s="11" t="s">
        <v>18</v>
      </c>
      <c r="D250" s="12" t="s">
        <v>19</v>
      </c>
      <c r="E250" s="11" t="s">
        <v>24</v>
      </c>
      <c r="F250" s="12" t="s">
        <v>156</v>
      </c>
      <c r="G250" s="10">
        <v>200000</v>
      </c>
      <c r="H250" s="10">
        <v>31248</v>
      </c>
    </row>
    <row r="251" spans="1:8" ht="90" outlineLevel="1">
      <c r="A251" s="17" t="s">
        <v>26</v>
      </c>
      <c r="B251" s="18" t="s">
        <v>27</v>
      </c>
      <c r="C251" s="19"/>
      <c r="D251" s="18"/>
      <c r="E251" s="19"/>
      <c r="F251" s="18"/>
      <c r="G251" s="20">
        <v>200000</v>
      </c>
      <c r="H251" s="20">
        <f>H250</f>
        <v>31248</v>
      </c>
    </row>
    <row r="252" spans="1:8" ht="45">
      <c r="A252" s="11" t="s">
        <v>43</v>
      </c>
      <c r="B252" s="12" t="s">
        <v>44</v>
      </c>
      <c r="C252" s="11" t="s">
        <v>125</v>
      </c>
      <c r="D252" s="12" t="s">
        <v>126</v>
      </c>
      <c r="E252" s="11" t="s">
        <v>24</v>
      </c>
      <c r="F252" s="12" t="s">
        <v>156</v>
      </c>
      <c r="G252" s="10">
        <v>150000</v>
      </c>
      <c r="H252" s="10">
        <v>5000</v>
      </c>
    </row>
    <row r="253" spans="1:8" ht="33.75" outlineLevel="1">
      <c r="A253" s="17" t="s">
        <v>43</v>
      </c>
      <c r="B253" s="18" t="s">
        <v>44</v>
      </c>
      <c r="C253" s="19"/>
      <c r="D253" s="18"/>
      <c r="E253" s="19"/>
      <c r="F253" s="18"/>
      <c r="G253" s="20">
        <f>G252</f>
        <v>150000</v>
      </c>
      <c r="H253" s="20">
        <v>5000</v>
      </c>
    </row>
    <row r="254" spans="1:8" ht="22.5">
      <c r="A254" s="11" t="s">
        <v>56</v>
      </c>
      <c r="B254" s="12" t="s">
        <v>57</v>
      </c>
      <c r="C254" s="11" t="s">
        <v>58</v>
      </c>
      <c r="D254" s="12" t="s">
        <v>59</v>
      </c>
      <c r="E254" s="11" t="s">
        <v>24</v>
      </c>
      <c r="F254" s="12" t="s">
        <v>156</v>
      </c>
      <c r="G254" s="10">
        <v>270000</v>
      </c>
      <c r="H254" s="10">
        <v>33900</v>
      </c>
    </row>
    <row r="255" spans="1:8" ht="25.5" customHeight="1">
      <c r="A255" s="17" t="s">
        <v>56</v>
      </c>
      <c r="B255" s="18" t="s">
        <v>57</v>
      </c>
      <c r="C255" s="19"/>
      <c r="D255" s="18"/>
      <c r="E255" s="19"/>
      <c r="F255" s="18"/>
      <c r="G255" s="20">
        <f>G254</f>
        <v>270000</v>
      </c>
      <c r="H255" s="20">
        <f>H254</f>
        <v>33900</v>
      </c>
    </row>
    <row r="256" spans="1:8" outlineLevel="1">
      <c r="A256" s="13" t="s">
        <v>25</v>
      </c>
      <c r="B256" s="14"/>
      <c r="C256" s="15"/>
      <c r="D256" s="14"/>
      <c r="E256" s="15"/>
      <c r="F256" s="14"/>
      <c r="G256" s="16">
        <f>G255+G253+G251</f>
        <v>620000</v>
      </c>
      <c r="H256" s="16">
        <f>H255+H253+H251</f>
        <v>70148</v>
      </c>
    </row>
    <row r="257" spans="1:8">
      <c r="A257" s="37" t="s">
        <v>12</v>
      </c>
      <c r="B257" s="37"/>
      <c r="C257" s="37"/>
      <c r="D257" s="37"/>
      <c r="E257" s="37"/>
      <c r="F257" s="37"/>
      <c r="G257" s="31"/>
      <c r="H257" s="31"/>
    </row>
    <row r="258" spans="1:8" ht="56.25" outlineLevel="1">
      <c r="A258" s="11" t="s">
        <v>127</v>
      </c>
      <c r="B258" s="12" t="s">
        <v>128</v>
      </c>
      <c r="C258" s="11" t="s">
        <v>18</v>
      </c>
      <c r="D258" s="12" t="s">
        <v>19</v>
      </c>
      <c r="E258" s="11" t="s">
        <v>20</v>
      </c>
      <c r="F258" s="12" t="s">
        <v>21</v>
      </c>
      <c r="G258" s="10">
        <v>4375500</v>
      </c>
      <c r="H258" s="10">
        <v>789836.92</v>
      </c>
    </row>
    <row r="259" spans="1:8" ht="67.5">
      <c r="A259" s="11" t="s">
        <v>127</v>
      </c>
      <c r="B259" s="12" t="s">
        <v>128</v>
      </c>
      <c r="C259" s="11" t="s">
        <v>18</v>
      </c>
      <c r="D259" s="12" t="s">
        <v>19</v>
      </c>
      <c r="E259" s="11" t="s">
        <v>22</v>
      </c>
      <c r="F259" s="12" t="s">
        <v>23</v>
      </c>
      <c r="G259" s="10">
        <v>1323500</v>
      </c>
      <c r="H259" s="10">
        <v>191852.38</v>
      </c>
    </row>
    <row r="260" spans="1:8" ht="56.25" outlineLevel="1">
      <c r="A260" s="11" t="s">
        <v>127</v>
      </c>
      <c r="B260" s="12" t="s">
        <v>128</v>
      </c>
      <c r="C260" s="11" t="s">
        <v>18</v>
      </c>
      <c r="D260" s="12" t="s">
        <v>19</v>
      </c>
      <c r="E260" s="11" t="s">
        <v>24</v>
      </c>
      <c r="F260" s="12" t="s">
        <v>156</v>
      </c>
      <c r="G260" s="10">
        <v>684000</v>
      </c>
      <c r="H260" s="10">
        <v>120445.5</v>
      </c>
    </row>
    <row r="261" spans="1:8" ht="56.25">
      <c r="A261" s="11" t="s">
        <v>127</v>
      </c>
      <c r="B261" s="12" t="s">
        <v>128</v>
      </c>
      <c r="C261" s="11" t="s">
        <v>18</v>
      </c>
      <c r="D261" s="12" t="s">
        <v>19</v>
      </c>
      <c r="E261" s="11" t="s">
        <v>169</v>
      </c>
      <c r="F261" s="12" t="s">
        <v>170</v>
      </c>
      <c r="G261" s="10">
        <v>1000</v>
      </c>
      <c r="H261" s="10">
        <v>0</v>
      </c>
    </row>
    <row r="262" spans="1:8" ht="56.25">
      <c r="A262" s="11" t="s">
        <v>127</v>
      </c>
      <c r="B262" s="12" t="s">
        <v>128</v>
      </c>
      <c r="C262" s="11" t="s">
        <v>18</v>
      </c>
      <c r="D262" s="12" t="s">
        <v>19</v>
      </c>
      <c r="E262" s="11" t="s">
        <v>141</v>
      </c>
      <c r="F262" s="12" t="s">
        <v>142</v>
      </c>
      <c r="G262" s="10">
        <v>5000</v>
      </c>
      <c r="H262" s="10">
        <v>0</v>
      </c>
    </row>
    <row r="263" spans="1:8" ht="67.5" outlineLevel="1">
      <c r="A263" s="17" t="s">
        <v>127</v>
      </c>
      <c r="B263" s="18" t="s">
        <v>128</v>
      </c>
      <c r="C263" s="19"/>
      <c r="D263" s="18"/>
      <c r="E263" s="19"/>
      <c r="F263" s="18"/>
      <c r="G263" s="20">
        <f>SUM(G258:G262)</f>
        <v>6389000</v>
      </c>
      <c r="H263" s="20">
        <f>SUM(H258:H262)</f>
        <v>1102134.8</v>
      </c>
    </row>
    <row r="264" spans="1:8" ht="22.5" outlineLevel="1">
      <c r="A264" s="11" t="s">
        <v>43</v>
      </c>
      <c r="B264" s="12" t="s">
        <v>44</v>
      </c>
      <c r="C264" s="11" t="s">
        <v>219</v>
      </c>
      <c r="D264" s="12" t="s">
        <v>45</v>
      </c>
      <c r="E264" s="11" t="s">
        <v>24</v>
      </c>
      <c r="F264" s="12" t="s">
        <v>156</v>
      </c>
      <c r="G264" s="10">
        <v>100000</v>
      </c>
      <c r="H264" s="10">
        <v>0</v>
      </c>
    </row>
    <row r="265" spans="1:8" ht="33.75" outlineLevel="1">
      <c r="A265" s="17" t="s">
        <v>43</v>
      </c>
      <c r="B265" s="18" t="s">
        <v>44</v>
      </c>
      <c r="C265" s="19"/>
      <c r="D265" s="18"/>
      <c r="E265" s="19"/>
      <c r="F265" s="18"/>
      <c r="G265" s="20">
        <v>100000</v>
      </c>
      <c r="H265" s="20">
        <v>0</v>
      </c>
    </row>
    <row r="266" spans="1:8" ht="22.5" outlineLevel="1">
      <c r="A266" s="11" t="s">
        <v>85</v>
      </c>
      <c r="B266" s="12" t="s">
        <v>86</v>
      </c>
      <c r="C266" s="11" t="s">
        <v>129</v>
      </c>
      <c r="D266" s="12" t="s">
        <v>130</v>
      </c>
      <c r="E266" s="11" t="s">
        <v>131</v>
      </c>
      <c r="F266" s="12" t="s">
        <v>130</v>
      </c>
      <c r="G266" s="10">
        <v>4200000</v>
      </c>
      <c r="H266" s="10">
        <v>0</v>
      </c>
    </row>
    <row r="267" spans="1:8" ht="45" outlineLevel="1">
      <c r="A267" s="11" t="s">
        <v>85</v>
      </c>
      <c r="B267" s="12" t="s">
        <v>86</v>
      </c>
      <c r="C267" s="11" t="s">
        <v>206</v>
      </c>
      <c r="D267" s="12" t="s">
        <v>180</v>
      </c>
      <c r="E267" s="11" t="s">
        <v>131</v>
      </c>
      <c r="F267" s="12" t="s">
        <v>130</v>
      </c>
      <c r="G267" s="10">
        <v>3791919</v>
      </c>
      <c r="H267" s="10">
        <v>0</v>
      </c>
    </row>
    <row r="268" spans="1:8" ht="56.25" outlineLevel="1">
      <c r="A268" s="11" t="s">
        <v>85</v>
      </c>
      <c r="B268" s="12" t="s">
        <v>86</v>
      </c>
      <c r="C268" s="11" t="s">
        <v>318</v>
      </c>
      <c r="D268" s="12" t="s">
        <v>319</v>
      </c>
      <c r="E268" s="11" t="s">
        <v>131</v>
      </c>
      <c r="F268" s="12" t="s">
        <v>130</v>
      </c>
      <c r="G268" s="10">
        <v>2330400</v>
      </c>
      <c r="H268" s="10">
        <v>0</v>
      </c>
    </row>
    <row r="269" spans="1:8" ht="22.5" outlineLevel="1">
      <c r="A269" s="17" t="s">
        <v>85</v>
      </c>
      <c r="B269" s="18" t="s">
        <v>86</v>
      </c>
      <c r="C269" s="19"/>
      <c r="D269" s="18"/>
      <c r="E269" s="19"/>
      <c r="F269" s="18"/>
      <c r="G269" s="20">
        <f>G266+G267+G268</f>
        <v>10322319</v>
      </c>
      <c r="H269" s="20">
        <v>0</v>
      </c>
    </row>
    <row r="270" spans="1:8">
      <c r="A270" s="11" t="s">
        <v>163</v>
      </c>
      <c r="B270" s="12" t="s">
        <v>164</v>
      </c>
      <c r="C270" s="11" t="s">
        <v>129</v>
      </c>
      <c r="D270" s="12" t="s">
        <v>130</v>
      </c>
      <c r="E270" s="11" t="s">
        <v>131</v>
      </c>
      <c r="F270" s="12" t="s">
        <v>130</v>
      </c>
      <c r="G270" s="10">
        <v>9000</v>
      </c>
      <c r="H270" s="10"/>
    </row>
    <row r="271" spans="1:8" ht="56.25">
      <c r="A271" s="11" t="s">
        <v>163</v>
      </c>
      <c r="B271" s="12" t="s">
        <v>164</v>
      </c>
      <c r="C271" s="11" t="s">
        <v>320</v>
      </c>
      <c r="D271" s="12" t="s">
        <v>321</v>
      </c>
      <c r="E271" s="11" t="s">
        <v>131</v>
      </c>
      <c r="F271" s="12" t="s">
        <v>130</v>
      </c>
      <c r="G271" s="10">
        <v>300000</v>
      </c>
      <c r="H271" s="10">
        <v>0</v>
      </c>
    </row>
    <row r="272" spans="1:8" ht="45" outlineLevel="1">
      <c r="A272" s="11" t="s">
        <v>163</v>
      </c>
      <c r="B272" s="12" t="s">
        <v>164</v>
      </c>
      <c r="C272" s="11" t="s">
        <v>225</v>
      </c>
      <c r="D272" s="12" t="s">
        <v>226</v>
      </c>
      <c r="E272" s="11" t="s">
        <v>131</v>
      </c>
      <c r="F272" s="12" t="s">
        <v>130</v>
      </c>
      <c r="G272" s="10">
        <v>2325666.67</v>
      </c>
      <c r="H272" s="10">
        <v>0</v>
      </c>
    </row>
    <row r="273" spans="1:9">
      <c r="A273" s="17" t="s">
        <v>163</v>
      </c>
      <c r="B273" s="18" t="s">
        <v>164</v>
      </c>
      <c r="C273" s="19"/>
      <c r="D273" s="18"/>
      <c r="E273" s="19"/>
      <c r="F273" s="18"/>
      <c r="G273" s="20">
        <f>G270+G271+G272</f>
        <v>2634666.67</v>
      </c>
      <c r="H273" s="20">
        <v>0</v>
      </c>
    </row>
    <row r="274" spans="1:9" ht="45" outlineLevel="1">
      <c r="A274" s="11" t="s">
        <v>149</v>
      </c>
      <c r="B274" s="12" t="s">
        <v>145</v>
      </c>
      <c r="C274" s="11" t="s">
        <v>146</v>
      </c>
      <c r="D274" s="12" t="s">
        <v>147</v>
      </c>
      <c r="E274" s="11" t="s">
        <v>24</v>
      </c>
      <c r="F274" s="12" t="s">
        <v>156</v>
      </c>
      <c r="G274" s="10">
        <v>10000</v>
      </c>
      <c r="H274" s="10">
        <v>0</v>
      </c>
    </row>
    <row r="275" spans="1:9" ht="33.75" outlineLevel="1">
      <c r="A275" s="17" t="s">
        <v>149</v>
      </c>
      <c r="B275" s="18" t="s">
        <v>145</v>
      </c>
      <c r="C275" s="19"/>
      <c r="D275" s="18"/>
      <c r="E275" s="19"/>
      <c r="F275" s="18"/>
      <c r="G275" s="20">
        <v>10000</v>
      </c>
      <c r="H275" s="20">
        <v>0</v>
      </c>
    </row>
    <row r="276" spans="1:9" ht="33.75">
      <c r="A276" s="11" t="s">
        <v>98</v>
      </c>
      <c r="B276" s="12" t="s">
        <v>99</v>
      </c>
      <c r="C276" s="11" t="s">
        <v>322</v>
      </c>
      <c r="D276" s="12" t="s">
        <v>323</v>
      </c>
      <c r="E276" s="11" t="s">
        <v>131</v>
      </c>
      <c r="F276" s="12" t="s">
        <v>130</v>
      </c>
      <c r="G276" s="10">
        <v>896000</v>
      </c>
      <c r="H276" s="10">
        <v>0</v>
      </c>
    </row>
    <row r="277" spans="1:9" outlineLevel="1">
      <c r="A277" s="17" t="s">
        <v>98</v>
      </c>
      <c r="B277" s="18" t="s">
        <v>99</v>
      </c>
      <c r="C277" s="19"/>
      <c r="D277" s="18"/>
      <c r="E277" s="19"/>
      <c r="F277" s="18"/>
      <c r="G277" s="20">
        <f>G276</f>
        <v>896000</v>
      </c>
      <c r="H277" s="20">
        <v>0</v>
      </c>
    </row>
    <row r="278" spans="1:9" ht="22.5">
      <c r="A278" s="11" t="s">
        <v>165</v>
      </c>
      <c r="B278" s="12" t="s">
        <v>166</v>
      </c>
      <c r="C278" s="11" t="s">
        <v>129</v>
      </c>
      <c r="D278" s="12" t="s">
        <v>130</v>
      </c>
      <c r="E278" s="11" t="s">
        <v>131</v>
      </c>
      <c r="F278" s="12" t="s">
        <v>130</v>
      </c>
      <c r="G278" s="10">
        <v>13356000</v>
      </c>
      <c r="H278" s="10">
        <v>3338910</v>
      </c>
    </row>
    <row r="279" spans="1:9" ht="33.75" outlineLevel="1">
      <c r="A279" s="17" t="s">
        <v>165</v>
      </c>
      <c r="B279" s="18" t="s">
        <v>166</v>
      </c>
      <c r="C279" s="19"/>
      <c r="D279" s="18"/>
      <c r="E279" s="19"/>
      <c r="F279" s="18"/>
      <c r="G279" s="20">
        <f>G278</f>
        <v>13356000</v>
      </c>
      <c r="H279" s="20">
        <f>H278</f>
        <v>3338910</v>
      </c>
    </row>
    <row r="280" spans="1:9">
      <c r="A280" s="13" t="s">
        <v>25</v>
      </c>
      <c r="B280" s="14"/>
      <c r="C280" s="15"/>
      <c r="D280" s="14"/>
      <c r="E280" s="15"/>
      <c r="F280" s="14"/>
      <c r="G280" s="16">
        <f>G263+G265+G269+G273+G275+G277+G279</f>
        <v>33707985.670000002</v>
      </c>
      <c r="H280" s="16">
        <f>H263+H278</f>
        <v>4441044.8</v>
      </c>
    </row>
    <row r="281" spans="1:9" outlineLevel="1">
      <c r="A281" s="37" t="s">
        <v>13</v>
      </c>
      <c r="B281" s="37"/>
      <c r="C281" s="37"/>
      <c r="D281" s="37"/>
      <c r="E281" s="37"/>
      <c r="F281" s="37"/>
      <c r="G281" s="31"/>
      <c r="H281" s="31"/>
    </row>
    <row r="282" spans="1:9" ht="56.25" outlineLevel="1">
      <c r="A282" s="11" t="s">
        <v>127</v>
      </c>
      <c r="B282" s="12" t="s">
        <v>128</v>
      </c>
      <c r="C282" s="11" t="s">
        <v>132</v>
      </c>
      <c r="D282" s="12" t="s">
        <v>133</v>
      </c>
      <c r="E282" s="11" t="s">
        <v>20</v>
      </c>
      <c r="F282" s="12" t="s">
        <v>21</v>
      </c>
      <c r="G282" s="10">
        <v>891400</v>
      </c>
      <c r="H282" s="10">
        <v>150262.84</v>
      </c>
    </row>
    <row r="283" spans="1:9" ht="67.5">
      <c r="A283" s="11" t="s">
        <v>127</v>
      </c>
      <c r="B283" s="12" t="s">
        <v>128</v>
      </c>
      <c r="C283" s="11" t="s">
        <v>132</v>
      </c>
      <c r="D283" s="12" t="s">
        <v>133</v>
      </c>
      <c r="E283" s="11" t="s">
        <v>22</v>
      </c>
      <c r="F283" s="12" t="s">
        <v>23</v>
      </c>
      <c r="G283" s="10">
        <v>269200</v>
      </c>
      <c r="H283" s="10">
        <v>37712.080000000002</v>
      </c>
    </row>
    <row r="284" spans="1:9" ht="56.25" outlineLevel="1">
      <c r="A284" s="11" t="s">
        <v>127</v>
      </c>
      <c r="B284" s="12" t="s">
        <v>128</v>
      </c>
      <c r="C284" s="11" t="s">
        <v>18</v>
      </c>
      <c r="D284" s="12" t="s">
        <v>19</v>
      </c>
      <c r="E284" s="11" t="s">
        <v>20</v>
      </c>
      <c r="F284" s="12" t="s">
        <v>21</v>
      </c>
      <c r="G284" s="10">
        <v>642600</v>
      </c>
      <c r="H284" s="10">
        <v>119900.43</v>
      </c>
    </row>
    <row r="285" spans="1:9" ht="67.5">
      <c r="A285" s="11" t="s">
        <v>127</v>
      </c>
      <c r="B285" s="12" t="s">
        <v>128</v>
      </c>
      <c r="C285" s="11" t="s">
        <v>18</v>
      </c>
      <c r="D285" s="12" t="s">
        <v>19</v>
      </c>
      <c r="E285" s="11" t="s">
        <v>22</v>
      </c>
      <c r="F285" s="12" t="s">
        <v>23</v>
      </c>
      <c r="G285" s="10">
        <v>194600</v>
      </c>
      <c r="H285" s="10">
        <v>28397.25</v>
      </c>
    </row>
    <row r="286" spans="1:9" ht="67.5">
      <c r="A286" s="17" t="s">
        <v>127</v>
      </c>
      <c r="B286" s="18" t="s">
        <v>128</v>
      </c>
      <c r="C286" s="19"/>
      <c r="D286" s="18"/>
      <c r="E286" s="19"/>
      <c r="F286" s="18"/>
      <c r="G286" s="32">
        <f>G282+G283+G284+G285</f>
        <v>1997800</v>
      </c>
      <c r="H286" s="32">
        <f>H282+H283+H284+H285</f>
        <v>336272.6</v>
      </c>
    </row>
    <row r="287" spans="1:9" outlineLevel="1">
      <c r="A287" s="46" t="s">
        <v>14</v>
      </c>
      <c r="B287" s="47"/>
      <c r="C287" s="8"/>
      <c r="D287" s="7"/>
      <c r="E287" s="8"/>
      <c r="F287" s="7"/>
      <c r="G287" s="6">
        <f>G19+G89+G103+G158+G248+G256+G280+G286</f>
        <v>494381248.66000003</v>
      </c>
      <c r="H287" s="6">
        <v>88412184.730000004</v>
      </c>
      <c r="I287" s="23"/>
    </row>
    <row r="288" spans="1:9" outlineLevel="1">
      <c r="A288" s="43" t="s">
        <v>171</v>
      </c>
      <c r="B288" s="44"/>
      <c r="C288" s="44"/>
      <c r="D288" s="44"/>
      <c r="E288" s="44"/>
      <c r="F288" s="45"/>
      <c r="G288" s="21">
        <v>-29402798.550000001</v>
      </c>
      <c r="H288" s="21">
        <v>6006836.6500000004</v>
      </c>
    </row>
    <row r="289" spans="9:9" outlineLevel="1"/>
    <row r="290" spans="9:9" outlineLevel="1"/>
    <row r="293" spans="9:9" ht="20.25" customHeight="1">
      <c r="I293" s="23"/>
    </row>
    <row r="294" spans="9:9" ht="22.5" customHeight="1"/>
  </sheetData>
  <mergeCells count="14">
    <mergeCell ref="A159:F159"/>
    <mergeCell ref="A249:F249"/>
    <mergeCell ref="A257:F257"/>
    <mergeCell ref="A281:F281"/>
    <mergeCell ref="A288:F288"/>
    <mergeCell ref="A287:B287"/>
    <mergeCell ref="A104:F104"/>
    <mergeCell ref="A20:F20"/>
    <mergeCell ref="A90:F90"/>
    <mergeCell ref="A9:F9"/>
    <mergeCell ref="A15:F15"/>
    <mergeCell ref="A10:F10"/>
    <mergeCell ref="A11:F11"/>
    <mergeCell ref="A12:F12"/>
  </mergeCells>
  <pageMargins left="0.17" right="0.19" top="0.52" bottom="0.19" header="0.34" footer="0.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Холина</dc:creator>
  <dc:description>POI HSSF rep:2.32.1.9</dc:description>
  <cp:lastModifiedBy>shls</cp:lastModifiedBy>
  <cp:lastPrinted>2023-04-11T10:18:39Z</cp:lastPrinted>
  <dcterms:created xsi:type="dcterms:W3CDTF">2014-01-31T11:19:57Z</dcterms:created>
  <dcterms:modified xsi:type="dcterms:W3CDTF">2023-04-11T10:24:20Z</dcterms:modified>
</cp:coreProperties>
</file>