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fo\Бюджетный\Бюджет района на 2023-2025 г\Исполнение бюджета  за 2 кв.2023 г\"/>
    </mc:Choice>
  </mc:AlternateContent>
  <bookViews>
    <workbookView xWindow="360" yWindow="270" windowWidth="18870" windowHeight="11430"/>
  </bookViews>
  <sheets>
    <sheet name="Бюджет" sheetId="1" r:id="rId1"/>
  </sheets>
  <calcPr calcId="152511"/>
</workbook>
</file>

<file path=xl/calcChain.xml><?xml version="1.0" encoding="utf-8"?>
<calcChain xmlns="http://schemas.openxmlformats.org/spreadsheetml/2006/main">
  <c r="I305" i="1" l="1"/>
  <c r="H304" i="1"/>
  <c r="I296" i="1"/>
  <c r="I289" i="1"/>
  <c r="H296" i="1"/>
  <c r="I293" i="1"/>
  <c r="I283" i="1"/>
  <c r="H277" i="1"/>
  <c r="I265" i="1"/>
  <c r="I260" i="1"/>
  <c r="I225" i="1"/>
  <c r="I192" i="1"/>
  <c r="I170" i="1"/>
  <c r="I167" i="1"/>
  <c r="I164" i="1"/>
  <c r="I157" i="1"/>
  <c r="H157" i="1"/>
  <c r="I107" i="1"/>
  <c r="H107" i="1"/>
  <c r="I85" i="1"/>
  <c r="I77" i="1"/>
  <c r="H52" i="1"/>
  <c r="I277" i="1"/>
  <c r="I304" i="1"/>
  <c r="I295" i="1"/>
  <c r="H295" i="1"/>
  <c r="H293" i="1"/>
  <c r="H289" i="1"/>
  <c r="H283" i="1"/>
  <c r="I267" i="1"/>
  <c r="H267" i="1"/>
  <c r="H265" i="1"/>
  <c r="I263" i="1"/>
  <c r="I259" i="1"/>
  <c r="H259" i="1"/>
  <c r="I255" i="1"/>
  <c r="H255" i="1"/>
  <c r="I248" i="1"/>
  <c r="H248" i="1"/>
  <c r="I245" i="1"/>
  <c r="H245" i="1"/>
  <c r="I236" i="1"/>
  <c r="H236" i="1"/>
  <c r="H225" i="1"/>
  <c r="H192" i="1"/>
  <c r="H260" i="1" s="1"/>
  <c r="I169" i="1"/>
  <c r="H169" i="1"/>
  <c r="H167" i="1"/>
  <c r="H164" i="1"/>
  <c r="I129" i="1"/>
  <c r="H129" i="1"/>
  <c r="I124" i="1"/>
  <c r="H124" i="1"/>
  <c r="I115" i="1"/>
  <c r="I116" i="1" s="1"/>
  <c r="H115" i="1"/>
  <c r="I112" i="1"/>
  <c r="H112" i="1"/>
  <c r="I100" i="1"/>
  <c r="H100" i="1"/>
  <c r="I97" i="1"/>
  <c r="H97" i="1"/>
  <c r="H93" i="1"/>
  <c r="I93" i="1"/>
  <c r="I90" i="1"/>
  <c r="H90" i="1"/>
  <c r="I88" i="1"/>
  <c r="H88" i="1"/>
  <c r="H81" i="1"/>
  <c r="I75" i="1"/>
  <c r="H75" i="1"/>
  <c r="I52" i="1"/>
  <c r="I27" i="1"/>
  <c r="I101" i="1" l="1"/>
  <c r="H268" i="1"/>
  <c r="I268" i="1"/>
  <c r="H170" i="1"/>
  <c r="H116" i="1"/>
  <c r="H101" i="1"/>
  <c r="H305" i="1" l="1"/>
</calcChain>
</file>

<file path=xl/sharedStrings.xml><?xml version="1.0" encoding="utf-8"?>
<sst xmlns="http://schemas.openxmlformats.org/spreadsheetml/2006/main" count="1510" uniqueCount="335">
  <si>
    <t>руб.</t>
  </si>
  <si>
    <t>КФСР</t>
  </si>
  <si>
    <t>Наименование КФСР</t>
  </si>
  <si>
    <t>КЦСР</t>
  </si>
  <si>
    <t>Наименование КЦСР</t>
  </si>
  <si>
    <t>КВР</t>
  </si>
  <si>
    <t>Наименование КВР</t>
  </si>
  <si>
    <t>Кумылженская районная Дума Кумылженского муниципального района</t>
  </si>
  <si>
    <t>Администрация Кумылженского муниципального района</t>
  </si>
  <si>
    <t>Отдел ЖКХ и строительства Администрации Кумылженского муниципального района</t>
  </si>
  <si>
    <t>Отдел по образованию опеке и попечительству Администрации Кумылженского муниципального района</t>
  </si>
  <si>
    <t>Отдел  по управлению имуществом и землепользованию Администрации Кумылженского муниципального района</t>
  </si>
  <si>
    <t>Финансовый отдел Администрации Кумылженского муниципального района</t>
  </si>
  <si>
    <t>Контрольно - счетная комиссия Кумылженского муниципального района</t>
  </si>
  <si>
    <t>Итого расходы по району</t>
  </si>
  <si>
    <t>Отдел культуры и молодежи Администрации Кумылженского муниципального района</t>
  </si>
  <si>
    <t>01 03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</si>
  <si>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</si>
  <si>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90 0 00 00040</t>
  </si>
  <si>
    <t>Обеспечение деятельности муниципальных органов Кумылженского муниципального района</t>
  </si>
  <si>
    <t>1 2 1</t>
  </si>
  <si>
    <t>Фонд оплаты труда государственных (муниципальных) органов</t>
  </si>
  <si>
    <t>1 2 9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</si>
  <si>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</si>
  <si>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2 4 4</t>
  </si>
  <si>
    <t>Итого</t>
  </si>
  <si>
    <t>01 04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</si>
  <si>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</si>
  <si>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1 2 2</t>
  </si>
  <si>
    <t>Иные выплаты персоналу государственных (муниципальных) органов, за исключением фонда оплаты труда</t>
  </si>
  <si>
    <t>90 0 00 00010</t>
  </si>
  <si>
    <t>Высшее должностное лицо муниципальных образований Кумылженского муниципального района</t>
  </si>
  <si>
    <t>Уплата налогов и сборов органами муниципальной власти и казенными учреждениями</t>
  </si>
  <si>
    <t>8 5 1</t>
  </si>
  <si>
    <t>Уплата налога на имущество организаций и земельного налога</t>
  </si>
  <si>
    <t>99 0 00 70010</t>
  </si>
  <si>
    <t>Субвенция на организационное обеспечение деятельности территориальных административных комиссий</t>
  </si>
  <si>
    <t>99 0 00 70020</t>
  </si>
  <si>
    <t>Субвенция на организацию и осуществление деятельности по опеке и попечительству</t>
  </si>
  <si>
    <t>99 0 00 70030</t>
  </si>
  <si>
    <t>Субвенция на создание исполнения функций и обеспечения деятельности комиссий по делам несовершеннолетних и защите их прав</t>
  </si>
  <si>
    <t>99 0 00 70040</t>
  </si>
  <si>
    <t>Субвенция на хранение, комплектование, учет и использование архивных документов и архивных фондов, отнесенных к составу архивного фонда Волгограской области</t>
  </si>
  <si>
    <t>01 13</t>
  </si>
  <si>
    <t>Другие общегосударственные вопросы</t>
  </si>
  <si>
    <t>Мероприятия в области других общегосударственных вопросов</t>
  </si>
  <si>
    <t>Мероприятия в области малого и среднего предпринимательства</t>
  </si>
  <si>
    <t>Обеспечение деятельности хозяйственно - эксплуатационной службы</t>
  </si>
  <si>
    <t>1 1 1</t>
  </si>
  <si>
    <t>1 1 9</t>
  </si>
  <si>
    <t>99 0 00 00070</t>
  </si>
  <si>
    <t>99 0 00 01040</t>
  </si>
  <si>
    <t>Мероприятия в органах муниципальной власти</t>
  </si>
  <si>
    <t>99 0 00 59320</t>
  </si>
  <si>
    <t>Субвенция на регистрацию актов гражданского состояния</t>
  </si>
  <si>
    <t>99 0 00 80030</t>
  </si>
  <si>
    <t>04 12</t>
  </si>
  <si>
    <t>Другие вопросы в области национальной экономики</t>
  </si>
  <si>
    <t>99 0 00 90060</t>
  </si>
  <si>
    <t>Непрограммные расходы в области землеустройства и землепользования</t>
  </si>
  <si>
    <t>06 03</t>
  </si>
  <si>
    <t>Охрана объектов растительного и животного мира и среды их обитания</t>
  </si>
  <si>
    <t>99 0 00 01160</t>
  </si>
  <si>
    <t>Мероприятия в области охраны окружающей среды и природопользования</t>
  </si>
  <si>
    <t>10 01</t>
  </si>
  <si>
    <t>Пенсионное обеспечение</t>
  </si>
  <si>
    <t>99 0 00 10020</t>
  </si>
  <si>
    <t>Доплаты к пенсиям муниципальных служащих</t>
  </si>
  <si>
    <t>3 1 2</t>
  </si>
  <si>
    <t>Иные пенсии, социальные доплаты к пенсиям</t>
  </si>
  <si>
    <t>10 03</t>
  </si>
  <si>
    <t>Социальное обеспечение населения</t>
  </si>
  <si>
    <t>99 0 00 10030</t>
  </si>
  <si>
    <t>Обеспечение расходных обязательств почетным жителям Кумылженского муниципального района</t>
  </si>
  <si>
    <t>99 0 00 70530</t>
  </si>
  <si>
    <t>Субвенция на предоставление субсидий гражданам на оплату жилья и коммунальных услуг</t>
  </si>
  <si>
    <t>11 01</t>
  </si>
  <si>
    <t>Физическая культура</t>
  </si>
  <si>
    <t>Мероприятия в области физической культуры и спорта</t>
  </si>
  <si>
    <t>12 02</t>
  </si>
  <si>
    <t>Периодическая печать и издательства</t>
  </si>
  <si>
    <t>99 0 00 60010</t>
  </si>
  <si>
    <t>Субсидии автономным учреждениям</t>
  </si>
  <si>
    <t>6 2 1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</si>
  <si>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</si>
  <si>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04 09</t>
  </si>
  <si>
    <t>Дорожное хозяйство (дорожные фонды)</t>
  </si>
  <si>
    <t>99 0 00 90210</t>
  </si>
  <si>
    <t>05 02</t>
  </si>
  <si>
    <t>Коммунальное хозяйство</t>
  </si>
  <si>
    <t>99 0 00 70510</t>
  </si>
  <si>
    <t>99 0 00 80070</t>
  </si>
  <si>
    <t>Субсидия на компенсацию ресурсоснабжающим организациям убытков, возникших в связи с наличием сверхнормативных потерь, связанных с износом объектов коммунальной инфраструктуры</t>
  </si>
  <si>
    <t>3 2 1</t>
  </si>
  <si>
    <t>Пособия, компенсации и иные социальные выплаты гражданам, кроме публичных нормативных обязательств</t>
  </si>
  <si>
    <t>07 02</t>
  </si>
  <si>
    <t>Общее образование</t>
  </si>
  <si>
    <t>07 07</t>
  </si>
  <si>
    <t>08 01</t>
  </si>
  <si>
    <t>Культура</t>
  </si>
  <si>
    <t>Мероприятия в области культуры</t>
  </si>
  <si>
    <t>08 04</t>
  </si>
  <si>
    <t>Другие вопросы в области культуры, кинематографии</t>
  </si>
  <si>
    <t>3 2 2</t>
  </si>
  <si>
    <t>Субсидии гражданам на приобретение жилья</t>
  </si>
  <si>
    <t>99 0 00 70450</t>
  </si>
  <si>
    <t>Субвенции на предоставление мер социальной поддержки по оплате жилья и коммунальных услуг специалистам учреждений культуры (библиотек, музеев, учреждений клубного типа) и учреждений кинематографии, работающим и проживающим в сельской местности</t>
  </si>
  <si>
    <t>07 01</t>
  </si>
  <si>
    <t>Дошкольное образование</t>
  </si>
  <si>
    <t>Субсидии на организацию отдыха детей в каникулярный период в лагерях дневного пребывания на базе муниципальных образовательных организаций Волгоградской области</t>
  </si>
  <si>
    <t>07 09</t>
  </si>
  <si>
    <t>Другие вопросы в области образования</t>
  </si>
  <si>
    <t>99 0 00 00120</t>
  </si>
  <si>
    <t>99 0 00 70420</t>
  </si>
  <si>
    <t>Субвенции на оплату жилого помещения и отдельных видов коммунальных услуг, предоставляемых педагогическим работникам образовательных учреждений, работающим и проживающим в сельской местности, рабочих поселках (поселках городского типа)</t>
  </si>
  <si>
    <t>99 0 00 70430</t>
  </si>
  <si>
    <t>Субвенции на предоставление мер социальной поддержки по оплате жилья и коммунальных услуг работникам библиотек и медицинским работникам образовательных учреждений, работающим и проживающим в сельской местности, рабочих поселках (поселках городского типа)</t>
  </si>
  <si>
    <t>10 04</t>
  </si>
  <si>
    <t>Охрана семьи и детства</t>
  </si>
  <si>
    <t>99 0 00 70340</t>
  </si>
  <si>
    <t>Субвенции на выплату компенсации части родительской платы за содержание ребенка (присмотр и уход за ребенком) в муниципальных образовательных организациях, реализующих основную общеобразовательную программу дошкольного образования</t>
  </si>
  <si>
    <t>99 0 00 70400</t>
  </si>
  <si>
    <t>Субвенции на выплату пособий по опеке и попечительству</t>
  </si>
  <si>
    <t>99 0 00 70410</t>
  </si>
  <si>
    <t>Субвенции на вознаграждение за труд, причитающегося приемным родителям (патронатному воспитателю) и предоставление им мер социальной поддержки</t>
  </si>
  <si>
    <t>99 0 00 90020</t>
  </si>
  <si>
    <t>Непрограммные расходы в области недвижимости, признание прав и регулирование отношений по муниципальной собственности</t>
  </si>
  <si>
    <t>01 06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</si>
  <si>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</si>
  <si>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99 0 00 90150</t>
  </si>
  <si>
    <t>Иные межбюджетные трансферты</t>
  </si>
  <si>
    <t>5 4 0</t>
  </si>
  <si>
    <t>90 0 00 00030</t>
  </si>
  <si>
    <t>Председатель контрольно счетной комиссии Кумылженского муниципального района</t>
  </si>
  <si>
    <t>01 02</t>
  </si>
  <si>
    <t>Функционирование высшего должностного лица субъекта Российской Федерации и муниципального образования</t>
  </si>
  <si>
    <t>Субвенции на осуществление образовательного процесса муниципальными дошкольными образовательными организациями, заработная плата с начислениями педагогического персонала</t>
  </si>
  <si>
    <t>Субвенции на осуществление образовательного процесса муниципальными дошкольными образовательными организациями, заработная плата с начислениями прочего персонала</t>
  </si>
  <si>
    <t>Субвенции на осуществление образовательного процесса муниципальными общеобразовательными организациями, заработная плата с начислениями педагогического персонала</t>
  </si>
  <si>
    <t>Субвенции на осуществление образовательного процесса муниципальными общеобразовательными организациями, заработная плата с начислениями прочего персонала</t>
  </si>
  <si>
    <t>Субвенции на осуществление образовательного процесса муниципальными общеобразовательными организациями, учебные расходы</t>
  </si>
  <si>
    <t>8 5 3</t>
  </si>
  <si>
    <t>Уплата иных платежей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</si>
  <si>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</si>
  <si>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</si>
  <si>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Профессиональная подготовка, переподготовка и повышение квалификации</t>
  </si>
  <si>
    <t>99 0 00 90250</t>
  </si>
  <si>
    <t>Непрограммные расходы в организации профессиональной подготовке, переподготовке и повышению квалификации</t>
  </si>
  <si>
    <t>Другие вопросы в области социальной политики</t>
  </si>
  <si>
    <t>07 05</t>
  </si>
  <si>
    <t>10 06</t>
  </si>
  <si>
    <t>8 1 1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</si>
  <si>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</si>
  <si>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07 03</t>
  </si>
  <si>
    <t>Дополнительное образование детей</t>
  </si>
  <si>
    <t>Молодежная политика</t>
  </si>
  <si>
    <t>Прочая закупка товаров, работ и услуг</t>
  </si>
  <si>
    <t>99 0 00 90260</t>
  </si>
  <si>
    <t>Непрограммные расходы в области других общегосударственных вопросов</t>
  </si>
  <si>
    <t>05 01</t>
  </si>
  <si>
    <t>Жилищное хозяйство</t>
  </si>
  <si>
    <t>99 0 00 90110</t>
  </si>
  <si>
    <t>Субвенции на осуществление образовательного процесса муниципальными дошкольными образовательными организациями, учебные расходы</t>
  </si>
  <si>
    <t>05 03</t>
  </si>
  <si>
    <t>Благоустройство</t>
  </si>
  <si>
    <t>14 03</t>
  </si>
  <si>
    <t>Прочие межбюджетные трансферты общего характера</t>
  </si>
  <si>
    <t>3 6 0</t>
  </si>
  <si>
    <t>Иные выплаты населению</t>
  </si>
  <si>
    <t>8 5 2</t>
  </si>
  <si>
    <t>Уплата прочих налогов, сборов</t>
  </si>
  <si>
    <t>Результат исполнения бюджета (дефицит"-", профицит "+")</t>
  </si>
  <si>
    <t>3 3 0</t>
  </si>
  <si>
    <t>Публичные нормативные выплаты гражданам несоциального характера</t>
  </si>
  <si>
    <t>01 11</t>
  </si>
  <si>
    <t>Резервные фонды</t>
  </si>
  <si>
    <t>99 0 00 80010</t>
  </si>
  <si>
    <t>Резервные фонды местных администраций</t>
  </si>
  <si>
    <t>Непрограммные расходы в области жилишного хозяйства</t>
  </si>
  <si>
    <t>Расходы в организации профессиональной подготовке, переподготовке и повышению квалификации</t>
  </si>
  <si>
    <t>Субсидии бюджетам муниципальных образований Волгоградской области на реализацию мероприятий в сфере дорожной деятельности</t>
  </si>
  <si>
    <t>Содержание сети автомобильных дорог общего пользования и искусственных сооружений на них</t>
  </si>
  <si>
    <t>Субвенции на компенсацию (возмещение) выпадающих доходов ресурсоснабжающих организаций, связанных с применением ими льготных тарифов на коммунальные ресурсы (услуги) и техническую воду, поставляемую населению</t>
  </si>
  <si>
    <t>Обеспечение деятельности муниципальных казенных учреждений дополнительного образования</t>
  </si>
  <si>
    <t>Обеспечение деятельности казенных учреждений культуры "Музей"</t>
  </si>
  <si>
    <t>Обеспечение деятельности казенных учреждений культуры "Библиотеки"</t>
  </si>
  <si>
    <t>Обеспечение деятельности муниципальных казенных учреждений дошкольного образования</t>
  </si>
  <si>
    <t>Обеспечение деятельности муниципальных казенных учреждений общего образования</t>
  </si>
  <si>
    <t>Субвенции на организацию питания детей из малоимущих семей и детей, находящихся на учете у фтизиатора, обучающихся в общеобразовательных организациях</t>
  </si>
  <si>
    <t>Обеспечение деятельности муниципальных казенных учреждений "централизованные бухгалтерии"</t>
  </si>
  <si>
    <t>90 0 00 80030</t>
  </si>
  <si>
    <t>8 7 0</t>
  </si>
  <si>
    <t>Резервные средства</t>
  </si>
  <si>
    <t>Субсидии из областного бюджета на софинансирование расходных обязательств, возникающих в связи с доведением до сведения жителей информации</t>
  </si>
  <si>
    <t>4 1 4</t>
  </si>
  <si>
    <t>Бюджетные инвестиции в объекты капитального строительства государственной (муниципальной) собственности</t>
  </si>
  <si>
    <t>6 1 2</t>
  </si>
  <si>
    <t>Субсидии бюджетным учреждениям на иные цели</t>
  </si>
  <si>
    <t>6 1 1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</si>
  <si>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</si>
  <si>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Субсидия на приобретение и замену оконных блоков и выполнение необходимых для этого работ в зданиях муниципальных образовательных организаций Волгоградской области</t>
  </si>
  <si>
    <t>99 0 00 S1930</t>
  </si>
  <si>
    <t>Иные межбюджетные трансферты на ежемесячное денежное вознаграждение за классное руководство педагогическим работникам муниципальных образовательных организаций</t>
  </si>
  <si>
    <t>99 0 00 70870</t>
  </si>
  <si>
    <t>Иные межбюджетные трансферты на обеспечение социальными гарантиями молодых специалистов, работающихв муниципальных учреждениях, расположенных в сельской местности</t>
  </si>
  <si>
    <t>99 0 00 S0390</t>
  </si>
  <si>
    <t>99 0 00 S1740</t>
  </si>
  <si>
    <t>99 0 00 S0840</t>
  </si>
  <si>
    <t>2 4 7</t>
  </si>
  <si>
    <t>Закупка энергетических ресурсов</t>
  </si>
  <si>
    <t>03 10</t>
  </si>
  <si>
    <t>Обеспечение пожарной безопасности</t>
  </si>
  <si>
    <t>04 05</t>
  </si>
  <si>
    <t>Сельское хозяйство и рыболовство</t>
  </si>
  <si>
    <t>99 0 00 70270</t>
  </si>
  <si>
    <t>Субвенции на предупреждение и ликвидацию болезней животных, их лечение, защиту населения от болезней, общих для человека и животных, в части организаций и проведения мероприятий по отлову, содержанию и уничтожению безнадзорных животных</t>
  </si>
  <si>
    <t>Обеспечение деятельности муниципальных казенных учреждений дополнительного образования по персонифицированному учету</t>
  </si>
  <si>
    <t>6 2 2</t>
  </si>
  <si>
    <t>Субсидии автономным учреждениям на иные цели</t>
  </si>
  <si>
    <t>99 0 00 01290</t>
  </si>
  <si>
    <t xml:space="preserve">Кумылженского муниципального района </t>
  </si>
  <si>
    <t>99 0 00 80670</t>
  </si>
  <si>
    <t>Резервный фонд Волгоградской области</t>
  </si>
  <si>
    <t>99 0 00 72300</t>
  </si>
  <si>
    <t>Субвенция бюджетам муниципальных районов и городских округов на финансовоеобеспечение отдельных государственных полномочий Волгоградской области по обеспечению жилыми помещениями детей-сирот и детей, оставшихся без попечения родителей</t>
  </si>
  <si>
    <t>99 0 00 S2270</t>
  </si>
  <si>
    <t>Субсидии из областного бюджета бюджетам муниципальных образований Волгоградской области на содержание объектов благоустройства</t>
  </si>
  <si>
    <t>51 1 01 00040</t>
  </si>
  <si>
    <t>11 1 01 01310</t>
  </si>
  <si>
    <t>26 1 01 01290</t>
  </si>
  <si>
    <t>51 2 01 00070</t>
  </si>
  <si>
    <t>27 1 01 90250</t>
  </si>
  <si>
    <t>19 1 02 01300</t>
  </si>
  <si>
    <t>Мероприятия в области коммунального хозяйства</t>
  </si>
  <si>
    <t>2 4 3</t>
  </si>
  <si>
    <t>Закупка товаров, работ, услуг в целях капитального ремонта государственного (муниципального) имущества</t>
  </si>
  <si>
    <t>19 1 02 L5768</t>
  </si>
  <si>
    <t>Субсидия из областного бюджета бюджетам муниципальных образований Волгоградской области на реализацию проектов комплексного развития сельских территорий</t>
  </si>
  <si>
    <t>14 1 02 00100</t>
  </si>
  <si>
    <t>14 1 02 80030</t>
  </si>
  <si>
    <t>07 1 02 60020</t>
  </si>
  <si>
    <t>Субсидии бюджетным учреждениям</t>
  </si>
  <si>
    <t>09 1 01 60020</t>
  </si>
  <si>
    <t>09 1 02 60020</t>
  </si>
  <si>
    <t>13 1 01 60020</t>
  </si>
  <si>
    <t>07 1 01 01110</t>
  </si>
  <si>
    <t>Мероприятия в области других вопросов образования</t>
  </si>
  <si>
    <t>07 1 02 01150</t>
  </si>
  <si>
    <t>09 1 02 01150</t>
  </si>
  <si>
    <t>14 1 01 00140</t>
  </si>
  <si>
    <t>14 1 01 00150</t>
  </si>
  <si>
    <t>Обеспечение деятельности казенных учреждений культуры</t>
  </si>
  <si>
    <t>14 1 01 00160</t>
  </si>
  <si>
    <t>14 1 01 01150</t>
  </si>
  <si>
    <t>14 1 01 60020</t>
  </si>
  <si>
    <t>14 1 01 80030</t>
  </si>
  <si>
    <t>14 1 A1 55900</t>
  </si>
  <si>
    <t>Техническое оснащение региональных и муниципальных музеев</t>
  </si>
  <si>
    <t>17 0 01 60020</t>
  </si>
  <si>
    <t>99 0 00 72370</t>
  </si>
  <si>
    <t>Субвенции бюджетам муниципальных районов и городских округов Волгоградской области на осуществление органами местного самоуправления Волгоградской области государственных полномочий по увековечению памяти погибших при защите отечества на территории Волгоградской области</t>
  </si>
  <si>
    <t>99 0 00 72420</t>
  </si>
  <si>
    <t>Субвенции на осуществление органами местного самоуправления Волгоградской области государственных полномочий по контролю за проведением поисковой работы на территории Волгоградской области</t>
  </si>
  <si>
    <t>14 1 01 00120</t>
  </si>
  <si>
    <t>Обеспечение деятельности муниципального казенного учреждения "Централизованные бухгалтерии"</t>
  </si>
  <si>
    <t>01 1 01 L4970</t>
  </si>
  <si>
    <t>Реализация мероприятий по обеспечению жильем молодых семей</t>
  </si>
  <si>
    <t>15 1 01 00080</t>
  </si>
  <si>
    <t>15 1 01 00170</t>
  </si>
  <si>
    <t>Обеспечение деятельности муниципальных казенных учреждений на осуществление образовательного процесса по реализации образовательных программ дошкольного образования муниципальными общеобразовательными организациями (зарплата прочего персонала)</t>
  </si>
  <si>
    <t>15 1 01 70351</t>
  </si>
  <si>
    <t>15 1 01 70352</t>
  </si>
  <si>
    <t>15 1 01 70353</t>
  </si>
  <si>
    <t>15 1 01 71491</t>
  </si>
  <si>
    <t>15 1 01 71492</t>
  </si>
  <si>
    <t>15 1 01 71493</t>
  </si>
  <si>
    <t>15 1 05 00080</t>
  </si>
  <si>
    <t>07 1 02 01090</t>
  </si>
  <si>
    <t>Мероприятия в области общего образования</t>
  </si>
  <si>
    <t>09 1 02 01090</t>
  </si>
  <si>
    <t>15 1 02 00090</t>
  </si>
  <si>
    <t>15 1 02 53030</t>
  </si>
  <si>
    <t>15 1 02 70361</t>
  </si>
  <si>
    <t>15 1 02 70362</t>
  </si>
  <si>
    <t>15 1 02 70363</t>
  </si>
  <si>
    <t>15 1 02 S0980</t>
  </si>
  <si>
    <t>15 1 02 S1170</t>
  </si>
  <si>
    <t>Субсидия бюджетам муниципальных образований для решения отдельных вопросов местного значения в сфере дополнительного образования детей (финансовая грамотность)</t>
  </si>
  <si>
    <t>15 1 02 S1778</t>
  </si>
  <si>
    <t>Реализация проекта местных инициатив в 2023г. "Школа детского инициативного бюджетирования-Беговая дорожка" (в рамках органиации кампуса)</t>
  </si>
  <si>
    <t>15 1 02 S1779</t>
  </si>
  <si>
    <t>Реализация проекта местных инициатив в 2023 г. "Создание комфортной школьной среды"</t>
  </si>
  <si>
    <t>15 1 02 S1840</t>
  </si>
  <si>
    <t>Субсидии из областного бюджета бюджетам муниципальных районов Волгоградской области на приобретение и замену осветительных приборов, а так же на выполнение необходимых для этого работ в зданиях муниципальных образовательных организаций Волгоградской области</t>
  </si>
  <si>
    <t>15 1 02 S1850</t>
  </si>
  <si>
    <t>Субсидии из областного бюджета бюджетам муниципальных районов Волгоградской области на замену кровли и выполнение необходимых для этого работ в зданиях муниципальных образовательных организаций Волгоградской области</t>
  </si>
  <si>
    <t>15 1 02 S1890</t>
  </si>
  <si>
    <t>Субсидии из областного бюджета бюджетам муниципальных районов Волгоградской области на благоустройство площадок для проведения праздничных линеек и других мероприятий в муниципальных общеобразовательных организациях Волгоградской области</t>
  </si>
  <si>
    <t>15 1 05 00090</t>
  </si>
  <si>
    <t>15 1 05 70370</t>
  </si>
  <si>
    <t>15 1 05 L3040</t>
  </si>
  <si>
    <t>Субсидия на организацию бесплатного горячего питания обучающихся, получающихначальное общее образованиев муниципальных образовательных организациях</t>
  </si>
  <si>
    <t>19 1 03 40010</t>
  </si>
  <si>
    <t>Бюджетные инвистиции в объеты капитального строительства муниципальной собственности Кумылженского муниципального района</t>
  </si>
  <si>
    <t>19 1 03 L5768</t>
  </si>
  <si>
    <t>Субсидия на реализацию проектов комплексного развития сельских территорий или сельских агломераций (федеральные средства)</t>
  </si>
  <si>
    <t>99 0 00 80060</t>
  </si>
  <si>
    <t>Исполнение судебных актов по искам к Кумылженскому муниципальному району и сельским поселениям</t>
  </si>
  <si>
    <t>8 3 1</t>
  </si>
  <si>
    <t>Исполнение судебных актов Российской Федерации и мировых соглашений по возмещению причиненного вреда</t>
  </si>
  <si>
    <t>15 1 03 00100</t>
  </si>
  <si>
    <t>15 1 03 S1777</t>
  </si>
  <si>
    <t>Реализация проекта местных инициатив в 2023 году "Замена оконных блоков и входной группы в МКОУ ДО Кумылженский ЦДТ</t>
  </si>
  <si>
    <t>15 1 04 00180</t>
  </si>
  <si>
    <t>15 1 04 60010</t>
  </si>
  <si>
    <t>07 1 02 01180</t>
  </si>
  <si>
    <t>09 1 02 01180</t>
  </si>
  <si>
    <t>12 1 01 01180</t>
  </si>
  <si>
    <t>99 0 00 S1774</t>
  </si>
  <si>
    <t>Реализация проекта местных инициатив в 2023 году "Устройство подъездной автомобильной дороги с твердым покрытием к новому гражданскому кладбищу"</t>
  </si>
  <si>
    <t>99 0 00 S1775</t>
  </si>
  <si>
    <t>Реализация проекта местных инициатив в 2023 году "Ремонт памятника участникам ВОВ в 1941-1945 годах в х. Остроухов Слащевского сельского поселения"</t>
  </si>
  <si>
    <t>99 0 00 S1776</t>
  </si>
  <si>
    <t>Реализация проекта местных инициатив в 2023 году "Ремонт здания Шакинского сельского дома культуры"</t>
  </si>
  <si>
    <t>Приложение № 3</t>
  </si>
  <si>
    <t xml:space="preserve">к постановлению администрации </t>
  </si>
  <si>
    <t>Кумылженского  муниципального  района</t>
  </si>
  <si>
    <t xml:space="preserve">Распределение  средств  бюджета </t>
  </si>
  <si>
    <t>план на год</t>
  </si>
  <si>
    <t>исполнено за 2 кв.</t>
  </si>
  <si>
    <t>по главным  распорядителям   за  2 квартал 2023 год</t>
  </si>
  <si>
    <t>90 0 00 55490</t>
  </si>
  <si>
    <t>Иные межбюджетные трансферты из областного бюджета бюджетам муниципальных районов и городских округов Волгоградской области на поощрение муниципальных управленческих команд</t>
  </si>
  <si>
    <t>99 0 00 90220</t>
  </si>
  <si>
    <t>Приобретение оборудования и дорожно-строительной техники для содержания автомобильных дорог (дорожный фонд)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</si>
</sst>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3" x14ac:knownFonts="1">
    <font>
      <sz val="10"/>
      <name val="Arial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MS Sans Serif"/>
      <family val="2"/>
      <charset val="204"/>
    </font>
    <font>
      <b/>
      <sz val="8"/>
      <name val="Arial"/>
      <family val="2"/>
      <charset val="204"/>
    </font>
    <font>
      <u/>
      <sz val="10"/>
      <name val="Arial"/>
      <family val="2"/>
      <charset val="204"/>
    </font>
    <font>
      <b/>
      <sz val="8"/>
      <name val="Arial Cyr"/>
    </font>
    <font>
      <u/>
      <sz val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164" fontId="3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left"/>
    </xf>
    <xf numFmtId="4" fontId="6" fillId="0" borderId="1" xfId="0" applyNumberFormat="1" applyFont="1" applyBorder="1"/>
    <xf numFmtId="49" fontId="6" fillId="0" borderId="1" xfId="0" applyNumberFormat="1" applyFont="1" applyBorder="1" applyAlignment="1" applyProtection="1">
      <alignment horizontal="center" vertical="center" wrapText="1"/>
    </xf>
    <xf numFmtId="4" fontId="2" fillId="0" borderId="3" xfId="0" applyNumberFormat="1" applyFont="1" applyBorder="1" applyAlignment="1" applyProtection="1">
      <alignment horizontal="right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8" fillId="0" borderId="4" xfId="0" applyNumberFormat="1" applyFont="1" applyBorder="1" applyAlignment="1" applyProtection="1">
      <alignment horizontal="center"/>
    </xf>
    <xf numFmtId="49" fontId="8" fillId="0" borderId="2" xfId="0" applyNumberFormat="1" applyFont="1" applyBorder="1" applyAlignment="1" applyProtection="1">
      <alignment horizontal="left"/>
    </xf>
    <xf numFmtId="49" fontId="8" fillId="0" borderId="2" xfId="0" applyNumberFormat="1" applyFont="1" applyBorder="1" applyAlignment="1" applyProtection="1">
      <alignment horizontal="center"/>
    </xf>
    <xf numFmtId="4" fontId="8" fillId="0" borderId="2" xfId="0" applyNumberFormat="1" applyFont="1" applyBorder="1" applyAlignment="1" applyProtection="1">
      <alignment horizontal="right"/>
    </xf>
    <xf numFmtId="49" fontId="8" fillId="0" borderId="4" xfId="0" applyNumberFormat="1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left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4" fontId="8" fillId="0" borderId="2" xfId="0" applyNumberFormat="1" applyFont="1" applyBorder="1" applyAlignment="1" applyProtection="1">
      <alignment horizontal="right" vertical="center" wrapText="1"/>
    </xf>
    <xf numFmtId="4" fontId="6" fillId="2" borderId="1" xfId="0" applyNumberFormat="1" applyFont="1" applyFill="1" applyBorder="1"/>
    <xf numFmtId="4" fontId="0" fillId="0" borderId="0" xfId="0" applyNumberFormat="1"/>
    <xf numFmtId="0" fontId="1" fillId="0" borderId="0" xfId="0" applyFont="1" applyBorder="1" applyAlignment="1" applyProtection="1">
      <alignment wrapText="1"/>
    </xf>
    <xf numFmtId="0" fontId="4" fillId="0" borderId="0" xfId="0" applyFont="1" applyAlignment="1"/>
    <xf numFmtId="0" fontId="7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Border="1" applyAlignment="1" applyProtection="1">
      <alignment horizontal="center" vertical="top" wrapText="1"/>
    </xf>
    <xf numFmtId="0" fontId="9" fillId="0" borderId="0" xfId="0" applyFont="1"/>
    <xf numFmtId="49" fontId="6" fillId="0" borderId="0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/>
    </xf>
    <xf numFmtId="4" fontId="8" fillId="0" borderId="1" xfId="0" applyNumberFormat="1" applyFont="1" applyBorder="1" applyAlignment="1" applyProtection="1">
      <alignment horizontal="right" vertical="center" wrapText="1"/>
    </xf>
    <xf numFmtId="4" fontId="11" fillId="0" borderId="1" xfId="0" applyNumberFormat="1" applyFont="1" applyBorder="1" applyAlignment="1" applyProtection="1">
      <alignment horizontal="right" vertical="center" wrapText="1"/>
    </xf>
    <xf numFmtId="4" fontId="6" fillId="0" borderId="0" xfId="0" applyNumberFormat="1" applyFont="1" applyBorder="1" applyAlignment="1">
      <alignment horizont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8" fillId="0" borderId="1" xfId="0" applyNumberFormat="1" applyFont="1" applyBorder="1" applyAlignment="1" applyProtection="1">
      <alignment horizontal="center"/>
    </xf>
    <xf numFmtId="49" fontId="8" fillId="0" borderId="1" xfId="0" applyNumberFormat="1" applyFont="1" applyBorder="1" applyAlignment="1" applyProtection="1">
      <alignment horizontal="left"/>
    </xf>
    <xf numFmtId="4" fontId="8" fillId="0" borderId="1" xfId="0" applyNumberFormat="1" applyFont="1" applyBorder="1" applyAlignment="1" applyProtection="1">
      <alignment horizontal="right"/>
    </xf>
    <xf numFmtId="165" fontId="2" fillId="0" borderId="1" xfId="0" applyNumberFormat="1" applyFont="1" applyBorder="1" applyAlignment="1" applyProtection="1">
      <alignment horizontal="left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 applyProtection="1">
      <alignment horizontal="center"/>
    </xf>
    <xf numFmtId="49" fontId="6" fillId="0" borderId="1" xfId="0" applyNumberFormat="1" applyFont="1" applyBorder="1" applyAlignment="1" applyProtection="1">
      <alignment horizontal="left"/>
    </xf>
    <xf numFmtId="0" fontId="6" fillId="0" borderId="6" xfId="0" applyFont="1" applyBorder="1" applyAlignment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49" fontId="12" fillId="0" borderId="5" xfId="0" applyNumberFormat="1" applyFont="1" applyBorder="1" applyAlignment="1" applyProtection="1">
      <alignment horizontal="center" vertical="center" wrapText="1"/>
    </xf>
    <xf numFmtId="49" fontId="12" fillId="0" borderId="6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top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3:J312"/>
  <sheetViews>
    <sheetView showGridLines="0" tabSelected="1" topLeftCell="B1" workbookViewId="0">
      <selection activeCell="G5" sqref="G5"/>
    </sheetView>
  </sheetViews>
  <sheetFormatPr defaultRowHeight="12.75" customHeight="1" outlineLevelRow="1" x14ac:dyDescent="0.2"/>
  <cols>
    <col min="1" max="1" width="9.5703125" customWidth="1"/>
    <col min="2" max="2" width="6.28515625" customWidth="1"/>
    <col min="3" max="3" width="25.85546875" customWidth="1"/>
    <col min="4" max="4" width="13.28515625" customWidth="1"/>
    <col min="5" max="5" width="32.7109375" customWidth="1"/>
    <col min="6" max="6" width="6.85546875" customWidth="1"/>
    <col min="7" max="7" width="29" customWidth="1"/>
    <col min="8" max="9" width="14.7109375" customWidth="1"/>
    <col min="10" max="11" width="19.28515625" customWidth="1"/>
  </cols>
  <sheetData>
    <row r="3" spans="2:9" ht="20.25" customHeight="1" x14ac:dyDescent="0.2">
      <c r="G3" s="24" t="s">
        <v>324</v>
      </c>
      <c r="H3" s="24"/>
      <c r="I3" s="24"/>
    </row>
    <row r="4" spans="2:9" x14ac:dyDescent="0.2">
      <c r="B4" s="21"/>
      <c r="C4" s="21"/>
      <c r="D4" s="21"/>
      <c r="E4" s="21"/>
      <c r="F4" s="21"/>
      <c r="G4" s="22" t="s">
        <v>325</v>
      </c>
      <c r="H4" s="22"/>
      <c r="I4" s="22"/>
    </row>
    <row r="5" spans="2:9" ht="13.35" customHeight="1" x14ac:dyDescent="0.2">
      <c r="B5" s="2"/>
      <c r="G5" s="22" t="s">
        <v>326</v>
      </c>
      <c r="H5" s="22"/>
      <c r="I5" s="22"/>
    </row>
    <row r="6" spans="2:9" ht="14.25" x14ac:dyDescent="0.2">
      <c r="B6" s="3"/>
      <c r="G6" s="22"/>
      <c r="H6" s="22"/>
      <c r="I6" s="22"/>
    </row>
    <row r="7" spans="2:9" ht="16.899999999999999" customHeight="1" x14ac:dyDescent="0.2">
      <c r="B7" s="3"/>
      <c r="F7" s="4"/>
      <c r="G7" s="26"/>
      <c r="H7" s="23"/>
      <c r="I7" s="23"/>
    </row>
    <row r="8" spans="2:9" ht="9.75" customHeight="1" x14ac:dyDescent="0.2">
      <c r="B8" s="1"/>
      <c r="H8" s="5"/>
      <c r="I8" s="5"/>
    </row>
    <row r="9" spans="2:9" ht="14.25" hidden="1" customHeight="1" x14ac:dyDescent="0.2">
      <c r="B9" s="46"/>
      <c r="C9" s="47"/>
      <c r="D9" s="47"/>
      <c r="E9" s="47"/>
      <c r="F9" s="47"/>
      <c r="G9" s="47"/>
    </row>
    <row r="10" spans="2:9" ht="15.75" customHeight="1" x14ac:dyDescent="0.2">
      <c r="B10" s="50" t="s">
        <v>327</v>
      </c>
      <c r="C10" s="50"/>
      <c r="D10" s="50"/>
      <c r="E10" s="50"/>
      <c r="F10" s="50"/>
      <c r="G10" s="50"/>
      <c r="H10" s="25"/>
      <c r="I10" s="25"/>
    </row>
    <row r="11" spans="2:9" ht="15.75" customHeight="1" x14ac:dyDescent="0.2">
      <c r="B11" s="50" t="s">
        <v>220</v>
      </c>
      <c r="C11" s="50"/>
      <c r="D11" s="50"/>
      <c r="E11" s="50"/>
      <c r="F11" s="50"/>
      <c r="G11" s="50"/>
      <c r="H11" s="25"/>
      <c r="I11" s="25"/>
    </row>
    <row r="12" spans="2:9" ht="16.5" customHeight="1" x14ac:dyDescent="0.2">
      <c r="B12" s="50" t="s">
        <v>330</v>
      </c>
      <c r="C12" s="50"/>
      <c r="D12" s="50"/>
      <c r="E12" s="50"/>
      <c r="F12" s="50"/>
      <c r="G12" s="50"/>
      <c r="H12" s="25"/>
      <c r="I12" s="25"/>
    </row>
    <row r="13" spans="2:9" ht="12" customHeight="1" x14ac:dyDescent="0.2">
      <c r="B13" s="1" t="s">
        <v>0</v>
      </c>
    </row>
    <row r="14" spans="2:9" ht="36" customHeight="1" x14ac:dyDescent="0.2">
      <c r="B14" s="7" t="s">
        <v>1</v>
      </c>
      <c r="C14" s="7" t="s">
        <v>2</v>
      </c>
      <c r="D14" s="7" t="s">
        <v>3</v>
      </c>
      <c r="E14" s="7" t="s">
        <v>4</v>
      </c>
      <c r="F14" s="7" t="s">
        <v>5</v>
      </c>
      <c r="G14" s="7" t="s">
        <v>6</v>
      </c>
      <c r="H14" s="7" t="s">
        <v>328</v>
      </c>
      <c r="I14" s="7" t="s">
        <v>329</v>
      </c>
    </row>
    <row r="15" spans="2:9" ht="20.25" customHeight="1" x14ac:dyDescent="0.2">
      <c r="B15" s="48" t="s">
        <v>7</v>
      </c>
      <c r="C15" s="49"/>
      <c r="D15" s="49"/>
      <c r="E15" s="49"/>
      <c r="F15" s="49"/>
      <c r="G15" s="49"/>
      <c r="H15" s="27"/>
      <c r="I15" s="27"/>
    </row>
    <row r="16" spans="2:9" ht="67.5" outlineLevel="1" x14ac:dyDescent="0.2">
      <c r="B16" s="32" t="s">
        <v>16</v>
      </c>
      <c r="C16" s="33" t="s">
        <v>17</v>
      </c>
      <c r="D16" s="32" t="s">
        <v>18</v>
      </c>
      <c r="E16" s="33" t="s">
        <v>19</v>
      </c>
      <c r="F16" s="32" t="s">
        <v>20</v>
      </c>
      <c r="G16" s="33" t="s">
        <v>21</v>
      </c>
      <c r="H16" s="34">
        <v>388800</v>
      </c>
      <c r="I16" s="34">
        <v>169016.4</v>
      </c>
    </row>
    <row r="17" spans="2:9" ht="67.5" outlineLevel="1" x14ac:dyDescent="0.2">
      <c r="B17" s="32" t="s">
        <v>16</v>
      </c>
      <c r="C17" s="33" t="s">
        <v>17</v>
      </c>
      <c r="D17" s="32" t="s">
        <v>18</v>
      </c>
      <c r="E17" s="33" t="s">
        <v>19</v>
      </c>
      <c r="F17" s="32" t="s">
        <v>22</v>
      </c>
      <c r="G17" s="33" t="s">
        <v>23</v>
      </c>
      <c r="H17" s="34">
        <v>117600</v>
      </c>
      <c r="I17" s="34">
        <v>43076.35</v>
      </c>
    </row>
    <row r="18" spans="2:9" ht="67.5" outlineLevel="1" x14ac:dyDescent="0.2">
      <c r="B18" s="32" t="s">
        <v>16</v>
      </c>
      <c r="C18" s="33" t="s">
        <v>17</v>
      </c>
      <c r="D18" s="32" t="s">
        <v>18</v>
      </c>
      <c r="E18" s="33" t="s">
        <v>19</v>
      </c>
      <c r="F18" s="32" t="s">
        <v>167</v>
      </c>
      <c r="G18" s="33" t="s">
        <v>168</v>
      </c>
      <c r="H18" s="34">
        <v>28800</v>
      </c>
      <c r="I18" s="34">
        <v>6900</v>
      </c>
    </row>
    <row r="19" spans="2:9" ht="67.5" outlineLevel="1" x14ac:dyDescent="0.2">
      <c r="B19" s="32" t="s">
        <v>16</v>
      </c>
      <c r="C19" s="33" t="s">
        <v>17</v>
      </c>
      <c r="D19" s="32" t="s">
        <v>331</v>
      </c>
      <c r="E19" s="33" t="s">
        <v>332</v>
      </c>
      <c r="F19" s="32" t="s">
        <v>20</v>
      </c>
      <c r="G19" s="33" t="s">
        <v>21</v>
      </c>
      <c r="H19" s="34">
        <v>3915.15</v>
      </c>
      <c r="I19" s="34"/>
    </row>
    <row r="20" spans="2:9" ht="67.5" outlineLevel="1" x14ac:dyDescent="0.2">
      <c r="B20" s="32" t="s">
        <v>16</v>
      </c>
      <c r="C20" s="33" t="s">
        <v>17</v>
      </c>
      <c r="D20" s="32" t="s">
        <v>331</v>
      </c>
      <c r="E20" s="33" t="s">
        <v>332</v>
      </c>
      <c r="F20" s="32" t="s">
        <v>22</v>
      </c>
      <c r="G20" s="33" t="s">
        <v>23</v>
      </c>
      <c r="H20" s="34">
        <v>1182.3800000000001</v>
      </c>
      <c r="I20" s="34"/>
    </row>
    <row r="21" spans="2:9" x14ac:dyDescent="0.2">
      <c r="B21" s="11" t="s">
        <v>25</v>
      </c>
      <c r="C21" s="12"/>
      <c r="D21" s="13"/>
      <c r="E21" s="12"/>
      <c r="F21" s="13"/>
      <c r="G21" s="12"/>
      <c r="H21" s="14">
        <v>540297.53</v>
      </c>
      <c r="I21" s="14">
        <v>218992.75</v>
      </c>
    </row>
    <row r="22" spans="2:9" ht="33.75" customHeight="1" x14ac:dyDescent="0.2">
      <c r="B22" s="45" t="s">
        <v>8</v>
      </c>
      <c r="C22" s="45"/>
      <c r="D22" s="45"/>
      <c r="E22" s="45"/>
      <c r="F22" s="45"/>
      <c r="G22" s="45"/>
      <c r="H22" s="28"/>
      <c r="I22" s="28"/>
    </row>
    <row r="23" spans="2:9" ht="45" outlineLevel="1" x14ac:dyDescent="0.2">
      <c r="B23" s="32" t="s">
        <v>134</v>
      </c>
      <c r="C23" s="33" t="s">
        <v>135</v>
      </c>
      <c r="D23" s="32" t="s">
        <v>30</v>
      </c>
      <c r="E23" s="33" t="s">
        <v>31</v>
      </c>
      <c r="F23" s="32" t="s">
        <v>20</v>
      </c>
      <c r="G23" s="33" t="s">
        <v>21</v>
      </c>
      <c r="H23" s="34">
        <v>1203100</v>
      </c>
      <c r="I23" s="8">
        <v>631302.81000000006</v>
      </c>
    </row>
    <row r="24" spans="2:9" ht="67.5" outlineLevel="1" x14ac:dyDescent="0.2">
      <c r="B24" s="32" t="s">
        <v>134</v>
      </c>
      <c r="C24" s="33" t="s">
        <v>135</v>
      </c>
      <c r="D24" s="32" t="s">
        <v>30</v>
      </c>
      <c r="E24" s="33" t="s">
        <v>31</v>
      </c>
      <c r="F24" s="32" t="s">
        <v>22</v>
      </c>
      <c r="G24" s="33" t="s">
        <v>23</v>
      </c>
      <c r="H24" s="34">
        <v>363000</v>
      </c>
      <c r="I24" s="8">
        <v>165259.53</v>
      </c>
    </row>
    <row r="25" spans="2:9" ht="67.5" outlineLevel="1" x14ac:dyDescent="0.2">
      <c r="B25" s="32" t="s">
        <v>134</v>
      </c>
      <c r="C25" s="33" t="s">
        <v>135</v>
      </c>
      <c r="D25" s="32" t="s">
        <v>331</v>
      </c>
      <c r="E25" s="33" t="s">
        <v>332</v>
      </c>
      <c r="F25" s="32" t="s">
        <v>20</v>
      </c>
      <c r="G25" s="33" t="s">
        <v>21</v>
      </c>
      <c r="H25" s="34">
        <v>3915.15</v>
      </c>
      <c r="I25" s="34"/>
    </row>
    <row r="26" spans="2:9" ht="67.5" outlineLevel="1" x14ac:dyDescent="0.2">
      <c r="B26" s="32" t="s">
        <v>134</v>
      </c>
      <c r="C26" s="33" t="s">
        <v>135</v>
      </c>
      <c r="D26" s="32" t="s">
        <v>331</v>
      </c>
      <c r="E26" s="33" t="s">
        <v>332</v>
      </c>
      <c r="F26" s="32" t="s">
        <v>22</v>
      </c>
      <c r="G26" s="33" t="s">
        <v>23</v>
      </c>
      <c r="H26" s="34">
        <v>1182.3800000000001</v>
      </c>
      <c r="I26" s="34"/>
    </row>
    <row r="27" spans="2:9" ht="45" x14ac:dyDescent="0.2">
      <c r="B27" s="35" t="s">
        <v>134</v>
      </c>
      <c r="C27" s="36" t="s">
        <v>135</v>
      </c>
      <c r="D27" s="35"/>
      <c r="E27" s="36"/>
      <c r="F27" s="35"/>
      <c r="G27" s="36"/>
      <c r="H27" s="29">
        <v>1571197.53</v>
      </c>
      <c r="I27" s="29">
        <f>I23+I24</f>
        <v>796562.34000000008</v>
      </c>
    </row>
    <row r="28" spans="2:9" ht="90" outlineLevel="1" x14ac:dyDescent="0.2">
      <c r="B28" s="32" t="s">
        <v>26</v>
      </c>
      <c r="C28" s="33" t="s">
        <v>27</v>
      </c>
      <c r="D28" s="32" t="s">
        <v>227</v>
      </c>
      <c r="E28" s="33" t="s">
        <v>19</v>
      </c>
      <c r="F28" s="32" t="s">
        <v>20</v>
      </c>
      <c r="G28" s="33" t="s">
        <v>21</v>
      </c>
      <c r="H28" s="34">
        <v>21242600</v>
      </c>
      <c r="I28" s="34">
        <v>9496259.4499999993</v>
      </c>
    </row>
    <row r="29" spans="2:9" ht="90" outlineLevel="1" x14ac:dyDescent="0.2">
      <c r="B29" s="32" t="s">
        <v>26</v>
      </c>
      <c r="C29" s="33" t="s">
        <v>27</v>
      </c>
      <c r="D29" s="32" t="s">
        <v>227</v>
      </c>
      <c r="E29" s="33" t="s">
        <v>19</v>
      </c>
      <c r="F29" s="32" t="s">
        <v>28</v>
      </c>
      <c r="G29" s="33" t="s">
        <v>29</v>
      </c>
      <c r="H29" s="34">
        <v>44500</v>
      </c>
      <c r="I29" s="34">
        <v>36366.6</v>
      </c>
    </row>
    <row r="30" spans="2:9" ht="90" outlineLevel="1" x14ac:dyDescent="0.2">
      <c r="B30" s="32" t="s">
        <v>26</v>
      </c>
      <c r="C30" s="33" t="s">
        <v>27</v>
      </c>
      <c r="D30" s="32" t="s">
        <v>227</v>
      </c>
      <c r="E30" s="33" t="s">
        <v>19</v>
      </c>
      <c r="F30" s="32" t="s">
        <v>22</v>
      </c>
      <c r="G30" s="33" t="s">
        <v>23</v>
      </c>
      <c r="H30" s="34">
        <v>6416700</v>
      </c>
      <c r="I30" s="34">
        <v>2369234.44</v>
      </c>
    </row>
    <row r="31" spans="2:9" ht="90" outlineLevel="1" x14ac:dyDescent="0.2">
      <c r="B31" s="32" t="s">
        <v>26</v>
      </c>
      <c r="C31" s="33" t="s">
        <v>27</v>
      </c>
      <c r="D31" s="32" t="s">
        <v>227</v>
      </c>
      <c r="E31" s="33" t="s">
        <v>19</v>
      </c>
      <c r="F31" s="32" t="s">
        <v>24</v>
      </c>
      <c r="G31" s="33" t="s">
        <v>156</v>
      </c>
      <c r="H31" s="34">
        <v>1777300</v>
      </c>
      <c r="I31" s="34">
        <v>512754.8</v>
      </c>
    </row>
    <row r="32" spans="2:9" ht="90" outlineLevel="1" x14ac:dyDescent="0.2">
      <c r="B32" s="32" t="s">
        <v>26</v>
      </c>
      <c r="C32" s="33" t="s">
        <v>27</v>
      </c>
      <c r="D32" s="32" t="s">
        <v>227</v>
      </c>
      <c r="E32" s="33" t="s">
        <v>19</v>
      </c>
      <c r="F32" s="32" t="s">
        <v>208</v>
      </c>
      <c r="G32" s="33" t="s">
        <v>209</v>
      </c>
      <c r="H32" s="34">
        <v>1626399.75</v>
      </c>
      <c r="I32" s="34">
        <v>841870.26</v>
      </c>
    </row>
    <row r="33" spans="2:9" ht="90" outlineLevel="1" x14ac:dyDescent="0.2">
      <c r="B33" s="9" t="s">
        <v>26</v>
      </c>
      <c r="C33" s="10" t="s">
        <v>27</v>
      </c>
      <c r="D33" s="9" t="s">
        <v>331</v>
      </c>
      <c r="E33" s="10" t="s">
        <v>332</v>
      </c>
      <c r="F33" s="9" t="s">
        <v>20</v>
      </c>
      <c r="G33" s="10" t="s">
        <v>21</v>
      </c>
      <c r="H33" s="34">
        <v>179478.77</v>
      </c>
      <c r="I33" s="34"/>
    </row>
    <row r="34" spans="2:9" ht="90" outlineLevel="1" x14ac:dyDescent="0.2">
      <c r="B34" s="9" t="s">
        <v>26</v>
      </c>
      <c r="C34" s="10" t="s">
        <v>27</v>
      </c>
      <c r="D34" s="9" t="s">
        <v>331</v>
      </c>
      <c r="E34" s="10" t="s">
        <v>332</v>
      </c>
      <c r="F34" s="9" t="s">
        <v>22</v>
      </c>
      <c r="G34" s="10" t="s">
        <v>23</v>
      </c>
      <c r="H34" s="34">
        <v>54202.57</v>
      </c>
      <c r="I34" s="34"/>
    </row>
    <row r="35" spans="2:9" ht="90" outlineLevel="1" x14ac:dyDescent="0.2">
      <c r="B35" s="32" t="s">
        <v>26</v>
      </c>
      <c r="C35" s="33" t="s">
        <v>27</v>
      </c>
      <c r="D35" s="32" t="s">
        <v>190</v>
      </c>
      <c r="E35" s="33" t="s">
        <v>32</v>
      </c>
      <c r="F35" s="32" t="s">
        <v>169</v>
      </c>
      <c r="G35" s="33" t="s">
        <v>170</v>
      </c>
      <c r="H35" s="34">
        <v>6600</v>
      </c>
      <c r="I35" s="34">
        <v>1646</v>
      </c>
    </row>
    <row r="36" spans="2:9" ht="90" outlineLevel="1" x14ac:dyDescent="0.2">
      <c r="B36" s="32" t="s">
        <v>26</v>
      </c>
      <c r="C36" s="33" t="s">
        <v>27</v>
      </c>
      <c r="D36" s="32" t="s">
        <v>35</v>
      </c>
      <c r="E36" s="33" t="s">
        <v>36</v>
      </c>
      <c r="F36" s="32" t="s">
        <v>20</v>
      </c>
      <c r="G36" s="33" t="s">
        <v>21</v>
      </c>
      <c r="H36" s="34">
        <v>258000</v>
      </c>
      <c r="I36" s="34">
        <v>150902.53</v>
      </c>
    </row>
    <row r="37" spans="2:9" ht="90" outlineLevel="1" x14ac:dyDescent="0.2">
      <c r="B37" s="32" t="s">
        <v>26</v>
      </c>
      <c r="C37" s="33" t="s">
        <v>27</v>
      </c>
      <c r="D37" s="32" t="s">
        <v>35</v>
      </c>
      <c r="E37" s="33" t="s">
        <v>36</v>
      </c>
      <c r="F37" s="32" t="s">
        <v>22</v>
      </c>
      <c r="G37" s="33" t="s">
        <v>23</v>
      </c>
      <c r="H37" s="34">
        <v>78600</v>
      </c>
      <c r="I37" s="34">
        <v>38576.699999999997</v>
      </c>
    </row>
    <row r="38" spans="2:9" ht="90" outlineLevel="1" x14ac:dyDescent="0.2">
      <c r="B38" s="32" t="s">
        <v>26</v>
      </c>
      <c r="C38" s="33" t="s">
        <v>27</v>
      </c>
      <c r="D38" s="32" t="s">
        <v>37</v>
      </c>
      <c r="E38" s="33" t="s">
        <v>38</v>
      </c>
      <c r="F38" s="32" t="s">
        <v>20</v>
      </c>
      <c r="G38" s="33" t="s">
        <v>21</v>
      </c>
      <c r="H38" s="34">
        <v>727000</v>
      </c>
      <c r="I38" s="34">
        <v>325289.99</v>
      </c>
    </row>
    <row r="39" spans="2:9" ht="90" outlineLevel="1" x14ac:dyDescent="0.2">
      <c r="B39" s="32" t="s">
        <v>26</v>
      </c>
      <c r="C39" s="33" t="s">
        <v>27</v>
      </c>
      <c r="D39" s="32" t="s">
        <v>37</v>
      </c>
      <c r="E39" s="33" t="s">
        <v>38</v>
      </c>
      <c r="F39" s="32" t="s">
        <v>22</v>
      </c>
      <c r="G39" s="33" t="s">
        <v>23</v>
      </c>
      <c r="H39" s="34">
        <v>220000</v>
      </c>
      <c r="I39" s="34">
        <v>75521.440000000002</v>
      </c>
    </row>
    <row r="40" spans="2:9" ht="90" outlineLevel="1" x14ac:dyDescent="0.2">
      <c r="B40" s="32" t="s">
        <v>26</v>
      </c>
      <c r="C40" s="33" t="s">
        <v>27</v>
      </c>
      <c r="D40" s="32" t="s">
        <v>37</v>
      </c>
      <c r="E40" s="33" t="s">
        <v>38</v>
      </c>
      <c r="F40" s="32" t="s">
        <v>24</v>
      </c>
      <c r="G40" s="33" t="s">
        <v>156</v>
      </c>
      <c r="H40" s="34">
        <v>135200</v>
      </c>
      <c r="I40" s="34">
        <v>7499.94</v>
      </c>
    </row>
    <row r="41" spans="2:9" ht="90" outlineLevel="1" x14ac:dyDescent="0.2">
      <c r="B41" s="32" t="s">
        <v>26</v>
      </c>
      <c r="C41" s="33" t="s">
        <v>27</v>
      </c>
      <c r="D41" s="32" t="s">
        <v>39</v>
      </c>
      <c r="E41" s="33" t="s">
        <v>40</v>
      </c>
      <c r="F41" s="32" t="s">
        <v>20</v>
      </c>
      <c r="G41" s="33" t="s">
        <v>21</v>
      </c>
      <c r="H41" s="34">
        <v>282900</v>
      </c>
      <c r="I41" s="34">
        <v>139494.1</v>
      </c>
    </row>
    <row r="42" spans="2:9" ht="90" outlineLevel="1" x14ac:dyDescent="0.2">
      <c r="B42" s="32" t="s">
        <v>26</v>
      </c>
      <c r="C42" s="33" t="s">
        <v>27</v>
      </c>
      <c r="D42" s="32" t="s">
        <v>39</v>
      </c>
      <c r="E42" s="33" t="s">
        <v>40</v>
      </c>
      <c r="F42" s="32" t="s">
        <v>22</v>
      </c>
      <c r="G42" s="33" t="s">
        <v>23</v>
      </c>
      <c r="H42" s="34">
        <v>75700</v>
      </c>
      <c r="I42" s="34">
        <v>33049.339999999997</v>
      </c>
    </row>
    <row r="43" spans="2:9" ht="90" outlineLevel="1" x14ac:dyDescent="0.2">
      <c r="B43" s="32" t="s">
        <v>26</v>
      </c>
      <c r="C43" s="33" t="s">
        <v>27</v>
      </c>
      <c r="D43" s="32" t="s">
        <v>41</v>
      </c>
      <c r="E43" s="33" t="s">
        <v>42</v>
      </c>
      <c r="F43" s="32" t="s">
        <v>20</v>
      </c>
      <c r="G43" s="33" t="s">
        <v>21</v>
      </c>
      <c r="H43" s="34">
        <v>253600</v>
      </c>
      <c r="I43" s="34">
        <v>101781.75</v>
      </c>
    </row>
    <row r="44" spans="2:9" ht="90" outlineLevel="1" x14ac:dyDescent="0.2">
      <c r="B44" s="32" t="s">
        <v>26</v>
      </c>
      <c r="C44" s="33" t="s">
        <v>27</v>
      </c>
      <c r="D44" s="32" t="s">
        <v>41</v>
      </c>
      <c r="E44" s="33" t="s">
        <v>42</v>
      </c>
      <c r="F44" s="32" t="s">
        <v>22</v>
      </c>
      <c r="G44" s="33" t="s">
        <v>23</v>
      </c>
      <c r="H44" s="34">
        <v>76600</v>
      </c>
      <c r="I44" s="34">
        <v>29252.02</v>
      </c>
    </row>
    <row r="45" spans="2:9" ht="90" outlineLevel="1" x14ac:dyDescent="0.2">
      <c r="B45" s="32" t="s">
        <v>26</v>
      </c>
      <c r="C45" s="33" t="s">
        <v>27</v>
      </c>
      <c r="D45" s="32" t="s">
        <v>41</v>
      </c>
      <c r="E45" s="33" t="s">
        <v>42</v>
      </c>
      <c r="F45" s="32" t="s">
        <v>24</v>
      </c>
      <c r="G45" s="33" t="s">
        <v>156</v>
      </c>
      <c r="H45" s="34">
        <v>44000</v>
      </c>
      <c r="I45" s="34">
        <v>9211.9500000000007</v>
      </c>
    </row>
    <row r="46" spans="2:9" ht="101.25" outlineLevel="1" x14ac:dyDescent="0.2">
      <c r="B46" s="32" t="s">
        <v>26</v>
      </c>
      <c r="C46" s="33" t="s">
        <v>27</v>
      </c>
      <c r="D46" s="32" t="s">
        <v>259</v>
      </c>
      <c r="E46" s="40" t="s">
        <v>260</v>
      </c>
      <c r="F46" s="32" t="s">
        <v>20</v>
      </c>
      <c r="G46" s="33" t="s">
        <v>21</v>
      </c>
      <c r="H46" s="34">
        <v>7370</v>
      </c>
      <c r="I46" s="34"/>
    </row>
    <row r="47" spans="2:9" ht="101.25" outlineLevel="1" x14ac:dyDescent="0.2">
      <c r="B47" s="32" t="s">
        <v>26</v>
      </c>
      <c r="C47" s="33" t="s">
        <v>27</v>
      </c>
      <c r="D47" s="32" t="s">
        <v>259</v>
      </c>
      <c r="E47" s="40" t="s">
        <v>260</v>
      </c>
      <c r="F47" s="32" t="s">
        <v>22</v>
      </c>
      <c r="G47" s="33" t="s">
        <v>23</v>
      </c>
      <c r="H47" s="34">
        <v>2230</v>
      </c>
      <c r="I47" s="34"/>
    </row>
    <row r="48" spans="2:9" ht="101.25" outlineLevel="1" x14ac:dyDescent="0.2">
      <c r="B48" s="32" t="s">
        <v>26</v>
      </c>
      <c r="C48" s="33" t="s">
        <v>27</v>
      </c>
      <c r="D48" s="32" t="s">
        <v>259</v>
      </c>
      <c r="E48" s="40" t="s">
        <v>260</v>
      </c>
      <c r="F48" s="32" t="s">
        <v>24</v>
      </c>
      <c r="G48" s="33" t="s">
        <v>156</v>
      </c>
      <c r="H48" s="34">
        <v>6400</v>
      </c>
      <c r="I48" s="34"/>
    </row>
    <row r="49" spans="2:9" ht="90" outlineLevel="1" x14ac:dyDescent="0.2">
      <c r="B49" s="32" t="s">
        <v>26</v>
      </c>
      <c r="C49" s="33" t="s">
        <v>27</v>
      </c>
      <c r="D49" s="32" t="s">
        <v>261</v>
      </c>
      <c r="E49" s="33" t="s">
        <v>262</v>
      </c>
      <c r="F49" s="32" t="s">
        <v>20</v>
      </c>
      <c r="G49" s="33" t="s">
        <v>21</v>
      </c>
      <c r="H49" s="34">
        <v>8064.52</v>
      </c>
      <c r="I49" s="34"/>
    </row>
    <row r="50" spans="2:9" ht="90" outlineLevel="1" x14ac:dyDescent="0.2">
      <c r="B50" s="32" t="s">
        <v>26</v>
      </c>
      <c r="C50" s="33" t="s">
        <v>27</v>
      </c>
      <c r="D50" s="32" t="s">
        <v>261</v>
      </c>
      <c r="E50" s="33" t="s">
        <v>262</v>
      </c>
      <c r="F50" s="32" t="s">
        <v>22</v>
      </c>
      <c r="G50" s="33" t="s">
        <v>23</v>
      </c>
      <c r="H50" s="34">
        <v>2435.48</v>
      </c>
      <c r="I50" s="34"/>
    </row>
    <row r="51" spans="2:9" ht="90" outlineLevel="1" x14ac:dyDescent="0.2">
      <c r="B51" s="32" t="s">
        <v>26</v>
      </c>
      <c r="C51" s="33" t="s">
        <v>27</v>
      </c>
      <c r="D51" s="32" t="s">
        <v>261</v>
      </c>
      <c r="E51" s="33" t="s">
        <v>262</v>
      </c>
      <c r="F51" s="32" t="s">
        <v>24</v>
      </c>
      <c r="G51" s="33" t="s">
        <v>156</v>
      </c>
      <c r="H51" s="34">
        <v>5300</v>
      </c>
      <c r="I51" s="34"/>
    </row>
    <row r="52" spans="2:9" ht="90" outlineLevel="1" x14ac:dyDescent="0.2">
      <c r="B52" s="35" t="s">
        <v>26</v>
      </c>
      <c r="C52" s="36" t="s">
        <v>27</v>
      </c>
      <c r="D52" s="35"/>
      <c r="E52" s="36"/>
      <c r="F52" s="35"/>
      <c r="G52" s="36"/>
      <c r="H52" s="29">
        <f>H28+H30+H29+H31+H32+H35+H36+H37+H38+H39+H40+H41+H42+H43+H44+H45+H46+H47+H48+H49+H50+H51+H34+H33</f>
        <v>33531181.09</v>
      </c>
      <c r="I52" s="29">
        <f>I28+I29+I30+I31+I32+I35+I36+I37+I38+I39+I40+I41+I42+I43+I44+I45</f>
        <v>14168711.309999995</v>
      </c>
    </row>
    <row r="53" spans="2:9" ht="22.5" outlineLevel="1" x14ac:dyDescent="0.2">
      <c r="B53" s="32" t="s">
        <v>174</v>
      </c>
      <c r="C53" s="33" t="s">
        <v>175</v>
      </c>
      <c r="D53" s="32" t="s">
        <v>176</v>
      </c>
      <c r="E53" s="33" t="s">
        <v>177</v>
      </c>
      <c r="F53" s="32" t="s">
        <v>191</v>
      </c>
      <c r="G53" s="33" t="s">
        <v>192</v>
      </c>
      <c r="H53" s="34">
        <v>50000</v>
      </c>
      <c r="I53" s="34">
        <v>0</v>
      </c>
    </row>
    <row r="54" spans="2:9" x14ac:dyDescent="0.2">
      <c r="B54" s="35" t="s">
        <v>174</v>
      </c>
      <c r="C54" s="36" t="s">
        <v>175</v>
      </c>
      <c r="D54" s="35"/>
      <c r="E54" s="36"/>
      <c r="F54" s="35"/>
      <c r="G54" s="36"/>
      <c r="H54" s="29">
        <v>50000</v>
      </c>
      <c r="I54" s="29">
        <v>0</v>
      </c>
    </row>
    <row r="55" spans="2:9" ht="22.5" outlineLevel="1" x14ac:dyDescent="0.2">
      <c r="B55" s="32" t="s">
        <v>43</v>
      </c>
      <c r="C55" s="33" t="s">
        <v>44</v>
      </c>
      <c r="D55" s="32" t="s">
        <v>228</v>
      </c>
      <c r="E55" s="33" t="s">
        <v>46</v>
      </c>
      <c r="F55" s="32" t="s">
        <v>24</v>
      </c>
      <c r="G55" s="33" t="s">
        <v>156</v>
      </c>
      <c r="H55" s="34">
        <v>110000</v>
      </c>
      <c r="I55" s="34">
        <v>1800</v>
      </c>
    </row>
    <row r="56" spans="2:9" ht="22.5" outlineLevel="1" x14ac:dyDescent="0.2">
      <c r="B56" s="32" t="s">
        <v>43</v>
      </c>
      <c r="C56" s="33" t="s">
        <v>44</v>
      </c>
      <c r="D56" s="32" t="s">
        <v>229</v>
      </c>
      <c r="E56" s="33" t="s">
        <v>45</v>
      </c>
      <c r="F56" s="32" t="s">
        <v>167</v>
      </c>
      <c r="G56" s="33" t="s">
        <v>168</v>
      </c>
      <c r="H56" s="34">
        <v>75000</v>
      </c>
      <c r="I56" s="34">
        <v>0</v>
      </c>
    </row>
    <row r="57" spans="2:9" ht="33.75" outlineLevel="1" x14ac:dyDescent="0.2">
      <c r="B57" s="32" t="s">
        <v>43</v>
      </c>
      <c r="C57" s="33" t="s">
        <v>44</v>
      </c>
      <c r="D57" s="32" t="s">
        <v>230</v>
      </c>
      <c r="E57" s="33" t="s">
        <v>47</v>
      </c>
      <c r="F57" s="32" t="s">
        <v>48</v>
      </c>
      <c r="G57" s="33" t="s">
        <v>143</v>
      </c>
      <c r="H57" s="34">
        <v>5226500</v>
      </c>
      <c r="I57" s="34">
        <v>2524345.3199999998</v>
      </c>
    </row>
    <row r="58" spans="2:9" ht="56.25" outlineLevel="1" x14ac:dyDescent="0.2">
      <c r="B58" s="32" t="s">
        <v>43</v>
      </c>
      <c r="C58" s="33" t="s">
        <v>44</v>
      </c>
      <c r="D58" s="32" t="s">
        <v>230</v>
      </c>
      <c r="E58" s="33" t="s">
        <v>47</v>
      </c>
      <c r="F58" s="32" t="s">
        <v>49</v>
      </c>
      <c r="G58" s="33" t="s">
        <v>144</v>
      </c>
      <c r="H58" s="34">
        <v>1578400</v>
      </c>
      <c r="I58" s="34">
        <v>609528.13</v>
      </c>
    </row>
    <row r="59" spans="2:9" ht="33.75" outlineLevel="1" x14ac:dyDescent="0.2">
      <c r="B59" s="32" t="s">
        <v>43</v>
      </c>
      <c r="C59" s="33" t="s">
        <v>44</v>
      </c>
      <c r="D59" s="32" t="s">
        <v>230</v>
      </c>
      <c r="E59" s="33" t="s">
        <v>47</v>
      </c>
      <c r="F59" s="32" t="s">
        <v>24</v>
      </c>
      <c r="G59" s="33" t="s">
        <v>156</v>
      </c>
      <c r="H59" s="34">
        <v>3341322.26</v>
      </c>
      <c r="I59" s="34">
        <v>1561778.07</v>
      </c>
    </row>
    <row r="60" spans="2:9" ht="33.75" outlineLevel="1" x14ac:dyDescent="0.2">
      <c r="B60" s="32" t="s">
        <v>43</v>
      </c>
      <c r="C60" s="33" t="s">
        <v>44</v>
      </c>
      <c r="D60" s="32" t="s">
        <v>50</v>
      </c>
      <c r="E60" s="33" t="s">
        <v>47</v>
      </c>
      <c r="F60" s="32" t="s">
        <v>48</v>
      </c>
      <c r="G60" s="33" t="s">
        <v>143</v>
      </c>
      <c r="H60" s="34">
        <v>3432700</v>
      </c>
      <c r="I60" s="34">
        <v>1518223.8</v>
      </c>
    </row>
    <row r="61" spans="2:9" ht="56.25" outlineLevel="1" x14ac:dyDescent="0.2">
      <c r="B61" s="32" t="s">
        <v>43</v>
      </c>
      <c r="C61" s="33" t="s">
        <v>44</v>
      </c>
      <c r="D61" s="32" t="s">
        <v>50</v>
      </c>
      <c r="E61" s="33" t="s">
        <v>47</v>
      </c>
      <c r="F61" s="32" t="s">
        <v>49</v>
      </c>
      <c r="G61" s="33" t="s">
        <v>144</v>
      </c>
      <c r="H61" s="34">
        <v>1018000</v>
      </c>
      <c r="I61" s="34">
        <v>377926.24</v>
      </c>
    </row>
    <row r="62" spans="2:9" ht="33.75" outlineLevel="1" x14ac:dyDescent="0.2">
      <c r="B62" s="32" t="s">
        <v>43</v>
      </c>
      <c r="C62" s="33" t="s">
        <v>44</v>
      </c>
      <c r="D62" s="32" t="s">
        <v>50</v>
      </c>
      <c r="E62" s="33" t="s">
        <v>47</v>
      </c>
      <c r="F62" s="32" t="s">
        <v>24</v>
      </c>
      <c r="G62" s="33" t="s">
        <v>156</v>
      </c>
      <c r="H62" s="34">
        <v>632906.05000000005</v>
      </c>
      <c r="I62" s="34">
        <v>257165.3</v>
      </c>
    </row>
    <row r="63" spans="2:9" ht="33.75" outlineLevel="1" x14ac:dyDescent="0.2">
      <c r="B63" s="32" t="s">
        <v>43</v>
      </c>
      <c r="C63" s="33" t="s">
        <v>44</v>
      </c>
      <c r="D63" s="32" t="s">
        <v>50</v>
      </c>
      <c r="E63" s="33" t="s">
        <v>47</v>
      </c>
      <c r="F63" s="32" t="s">
        <v>208</v>
      </c>
      <c r="G63" s="33" t="s">
        <v>209</v>
      </c>
      <c r="H63" s="34">
        <v>956471.94</v>
      </c>
      <c r="I63" s="34">
        <v>471019.1</v>
      </c>
    </row>
    <row r="64" spans="2:9" ht="33.75" outlineLevel="1" x14ac:dyDescent="0.2">
      <c r="B64" s="32" t="s">
        <v>43</v>
      </c>
      <c r="C64" s="33" t="s">
        <v>44</v>
      </c>
      <c r="D64" s="32" t="s">
        <v>50</v>
      </c>
      <c r="E64" s="33" t="s">
        <v>47</v>
      </c>
      <c r="F64" s="32" t="s">
        <v>141</v>
      </c>
      <c r="G64" s="33" t="s">
        <v>142</v>
      </c>
      <c r="H64" s="34">
        <v>25164.28</v>
      </c>
      <c r="I64" s="34">
        <v>25164.28</v>
      </c>
    </row>
    <row r="65" spans="2:9" ht="22.5" outlineLevel="1" x14ac:dyDescent="0.2">
      <c r="B65" s="32" t="s">
        <v>43</v>
      </c>
      <c r="C65" s="33" t="s">
        <v>44</v>
      </c>
      <c r="D65" s="32" t="s">
        <v>51</v>
      </c>
      <c r="E65" s="33" t="s">
        <v>52</v>
      </c>
      <c r="F65" s="32" t="s">
        <v>24</v>
      </c>
      <c r="G65" s="33" t="s">
        <v>156</v>
      </c>
      <c r="H65" s="34">
        <v>170000</v>
      </c>
      <c r="I65" s="34">
        <v>116269</v>
      </c>
    </row>
    <row r="66" spans="2:9" ht="22.5" outlineLevel="1" x14ac:dyDescent="0.2">
      <c r="B66" s="32" t="s">
        <v>43</v>
      </c>
      <c r="C66" s="33" t="s">
        <v>44</v>
      </c>
      <c r="D66" s="32" t="s">
        <v>51</v>
      </c>
      <c r="E66" s="33" t="s">
        <v>52</v>
      </c>
      <c r="F66" s="32" t="s">
        <v>167</v>
      </c>
      <c r="G66" s="33" t="s">
        <v>168</v>
      </c>
      <c r="H66" s="34">
        <v>115000</v>
      </c>
      <c r="I66" s="34">
        <v>26450</v>
      </c>
    </row>
    <row r="67" spans="2:9" ht="22.5" outlineLevel="1" x14ac:dyDescent="0.2">
      <c r="B67" s="32" t="s">
        <v>43</v>
      </c>
      <c r="C67" s="33" t="s">
        <v>44</v>
      </c>
      <c r="D67" s="32" t="s">
        <v>219</v>
      </c>
      <c r="E67" s="33" t="s">
        <v>45</v>
      </c>
      <c r="F67" s="32" t="s">
        <v>24</v>
      </c>
      <c r="G67" s="33" t="s">
        <v>156</v>
      </c>
      <c r="H67" s="34">
        <v>9000</v>
      </c>
      <c r="I67" s="34">
        <v>0</v>
      </c>
    </row>
    <row r="68" spans="2:9" ht="33.75" outlineLevel="1" x14ac:dyDescent="0.2">
      <c r="B68" s="32" t="s">
        <v>43</v>
      </c>
      <c r="C68" s="33" t="s">
        <v>44</v>
      </c>
      <c r="D68" s="32" t="s">
        <v>53</v>
      </c>
      <c r="E68" s="33" t="s">
        <v>54</v>
      </c>
      <c r="F68" s="32" t="s">
        <v>20</v>
      </c>
      <c r="G68" s="33" t="s">
        <v>21</v>
      </c>
      <c r="H68" s="34">
        <v>837500</v>
      </c>
      <c r="I68" s="34">
        <v>412854.53</v>
      </c>
    </row>
    <row r="69" spans="2:9" ht="67.5" outlineLevel="1" x14ac:dyDescent="0.2">
      <c r="B69" s="32" t="s">
        <v>43</v>
      </c>
      <c r="C69" s="33" t="s">
        <v>44</v>
      </c>
      <c r="D69" s="32" t="s">
        <v>53</v>
      </c>
      <c r="E69" s="33" t="s">
        <v>54</v>
      </c>
      <c r="F69" s="32" t="s">
        <v>22</v>
      </c>
      <c r="G69" s="33" t="s">
        <v>23</v>
      </c>
      <c r="H69" s="34">
        <v>252900</v>
      </c>
      <c r="I69" s="34">
        <v>93698.23</v>
      </c>
    </row>
    <row r="70" spans="2:9" ht="22.5" outlineLevel="1" x14ac:dyDescent="0.2">
      <c r="B70" s="32" t="s">
        <v>43</v>
      </c>
      <c r="C70" s="33" t="s">
        <v>44</v>
      </c>
      <c r="D70" s="32" t="s">
        <v>53</v>
      </c>
      <c r="E70" s="33" t="s">
        <v>54</v>
      </c>
      <c r="F70" s="32" t="s">
        <v>24</v>
      </c>
      <c r="G70" s="33" t="s">
        <v>156</v>
      </c>
      <c r="H70" s="34">
        <v>19300</v>
      </c>
      <c r="I70" s="34">
        <v>2940.98</v>
      </c>
    </row>
    <row r="71" spans="2:9" ht="33.75" outlineLevel="1" x14ac:dyDescent="0.2">
      <c r="B71" s="32" t="s">
        <v>43</v>
      </c>
      <c r="C71" s="33" t="s">
        <v>44</v>
      </c>
      <c r="D71" s="32" t="s">
        <v>55</v>
      </c>
      <c r="E71" s="33" t="s">
        <v>32</v>
      </c>
      <c r="F71" s="32" t="s">
        <v>33</v>
      </c>
      <c r="G71" s="33" t="s">
        <v>34</v>
      </c>
      <c r="H71" s="34">
        <v>12835.72</v>
      </c>
      <c r="I71" s="34">
        <v>79</v>
      </c>
    </row>
    <row r="72" spans="2:9" ht="33.75" outlineLevel="1" x14ac:dyDescent="0.2">
      <c r="B72" s="32" t="s">
        <v>43</v>
      </c>
      <c r="C72" s="33" t="s">
        <v>44</v>
      </c>
      <c r="D72" s="32" t="s">
        <v>55</v>
      </c>
      <c r="E72" s="33" t="s">
        <v>32</v>
      </c>
      <c r="F72" s="32" t="s">
        <v>169</v>
      </c>
      <c r="G72" s="33" t="s">
        <v>170</v>
      </c>
      <c r="H72" s="34">
        <v>24400</v>
      </c>
      <c r="I72" s="34">
        <v>11941</v>
      </c>
    </row>
    <row r="73" spans="2:9" ht="22.5" outlineLevel="1" x14ac:dyDescent="0.2">
      <c r="B73" s="32" t="s">
        <v>43</v>
      </c>
      <c r="C73" s="33" t="s">
        <v>44</v>
      </c>
      <c r="D73" s="32" t="s">
        <v>157</v>
      </c>
      <c r="E73" s="33" t="s">
        <v>158</v>
      </c>
      <c r="F73" s="32" t="s">
        <v>24</v>
      </c>
      <c r="G73" s="33" t="s">
        <v>156</v>
      </c>
      <c r="H73" s="34">
        <v>1126000</v>
      </c>
      <c r="I73" s="34">
        <v>383721.65</v>
      </c>
    </row>
    <row r="74" spans="2:9" ht="22.5" outlineLevel="1" x14ac:dyDescent="0.2">
      <c r="B74" s="32" t="s">
        <v>43</v>
      </c>
      <c r="C74" s="33" t="s">
        <v>44</v>
      </c>
      <c r="D74" s="32" t="s">
        <v>157</v>
      </c>
      <c r="E74" s="33" t="s">
        <v>158</v>
      </c>
      <c r="F74" s="32" t="s">
        <v>141</v>
      </c>
      <c r="G74" s="33" t="s">
        <v>142</v>
      </c>
      <c r="H74" s="34">
        <v>50000</v>
      </c>
      <c r="I74" s="34">
        <v>0</v>
      </c>
    </row>
    <row r="75" spans="2:9" ht="33.75" outlineLevel="1" x14ac:dyDescent="0.2">
      <c r="B75" s="35" t="s">
        <v>43</v>
      </c>
      <c r="C75" s="36" t="s">
        <v>44</v>
      </c>
      <c r="D75" s="35"/>
      <c r="E75" s="36"/>
      <c r="F75" s="35"/>
      <c r="G75" s="36"/>
      <c r="H75" s="29">
        <f>H74+H73+H72+H71+H70+H69+H68+H67+H66+H65+H64+H62+H63+H61+H60+H59+H58+H57+H56+H55</f>
        <v>19013400.25</v>
      </c>
      <c r="I75" s="29">
        <f>I55+I56+I57+I58+I59+I60+I61+I62+I63+I64+I65+I66+I67+I68+I69+I70+I71+I72+I73+I74</f>
        <v>8394904.6300000008</v>
      </c>
    </row>
    <row r="76" spans="2:9" ht="22.5" outlineLevel="1" x14ac:dyDescent="0.2">
      <c r="B76" s="32" t="s">
        <v>210</v>
      </c>
      <c r="C76" s="33" t="s">
        <v>211</v>
      </c>
      <c r="D76" s="32" t="s">
        <v>58</v>
      </c>
      <c r="E76" s="33" t="s">
        <v>59</v>
      </c>
      <c r="F76" s="32" t="s">
        <v>24</v>
      </c>
      <c r="G76" s="33" t="s">
        <v>156</v>
      </c>
      <c r="H76" s="34">
        <v>60000</v>
      </c>
      <c r="I76" s="34">
        <v>14600</v>
      </c>
    </row>
    <row r="77" spans="2:9" ht="22.5" outlineLevel="1" x14ac:dyDescent="0.2">
      <c r="B77" s="35" t="s">
        <v>210</v>
      </c>
      <c r="C77" s="36" t="s">
        <v>211</v>
      </c>
      <c r="D77" s="35"/>
      <c r="E77" s="36"/>
      <c r="F77" s="35"/>
      <c r="G77" s="36"/>
      <c r="H77" s="29">
        <v>60000</v>
      </c>
      <c r="I77" s="29">
        <f>I76</f>
        <v>14600</v>
      </c>
    </row>
    <row r="78" spans="2:9" ht="78.75" outlineLevel="1" x14ac:dyDescent="0.2">
      <c r="B78" s="32" t="s">
        <v>212</v>
      </c>
      <c r="C78" s="33" t="s">
        <v>213</v>
      </c>
      <c r="D78" s="32" t="s">
        <v>214</v>
      </c>
      <c r="E78" s="33" t="s">
        <v>215</v>
      </c>
      <c r="F78" s="32" t="s">
        <v>24</v>
      </c>
      <c r="G78" s="33" t="s">
        <v>156</v>
      </c>
      <c r="H78" s="34">
        <v>68300</v>
      </c>
      <c r="I78" s="34">
        <v>0</v>
      </c>
    </row>
    <row r="79" spans="2:9" ht="22.5" outlineLevel="1" x14ac:dyDescent="0.2">
      <c r="B79" s="35" t="s">
        <v>212</v>
      </c>
      <c r="C79" s="36" t="s">
        <v>213</v>
      </c>
      <c r="D79" s="35"/>
      <c r="E79" s="36"/>
      <c r="F79" s="35"/>
      <c r="G79" s="36"/>
      <c r="H79" s="29">
        <v>68300</v>
      </c>
      <c r="I79" s="29">
        <v>0</v>
      </c>
    </row>
    <row r="80" spans="2:9" ht="22.5" outlineLevel="1" x14ac:dyDescent="0.2">
      <c r="B80" s="32" t="s">
        <v>56</v>
      </c>
      <c r="C80" s="33" t="s">
        <v>57</v>
      </c>
      <c r="D80" s="32" t="s">
        <v>58</v>
      </c>
      <c r="E80" s="33" t="s">
        <v>59</v>
      </c>
      <c r="F80" s="32" t="s">
        <v>24</v>
      </c>
      <c r="G80" s="33" t="s">
        <v>156</v>
      </c>
      <c r="H80" s="34">
        <v>1364796.32</v>
      </c>
      <c r="I80" s="34">
        <v>0</v>
      </c>
    </row>
    <row r="81" spans="2:9" ht="22.5" x14ac:dyDescent="0.2">
      <c r="B81" s="35" t="s">
        <v>56</v>
      </c>
      <c r="C81" s="36" t="s">
        <v>57</v>
      </c>
      <c r="D81" s="35"/>
      <c r="E81" s="36"/>
      <c r="F81" s="35"/>
      <c r="G81" s="36"/>
      <c r="H81" s="29">
        <f>H80</f>
        <v>1364796.32</v>
      </c>
      <c r="I81" s="29">
        <v>0</v>
      </c>
    </row>
    <row r="82" spans="2:9" ht="22.5" outlineLevel="1" x14ac:dyDescent="0.2">
      <c r="B82" s="32" t="s">
        <v>159</v>
      </c>
      <c r="C82" s="33" t="s">
        <v>160</v>
      </c>
      <c r="D82" s="32" t="s">
        <v>161</v>
      </c>
      <c r="E82" s="33" t="s">
        <v>178</v>
      </c>
      <c r="F82" s="32" t="s">
        <v>24</v>
      </c>
      <c r="G82" s="33" t="s">
        <v>156</v>
      </c>
      <c r="H82" s="34">
        <v>9000</v>
      </c>
      <c r="I82" s="34">
        <v>0</v>
      </c>
    </row>
    <row r="83" spans="2:9" x14ac:dyDescent="0.2">
      <c r="B83" s="35" t="s">
        <v>159</v>
      </c>
      <c r="C83" s="36" t="s">
        <v>160</v>
      </c>
      <c r="D83" s="35"/>
      <c r="E83" s="36"/>
      <c r="F83" s="35"/>
      <c r="G83" s="36"/>
      <c r="H83" s="29">
        <v>9000</v>
      </c>
      <c r="I83" s="29">
        <v>0</v>
      </c>
    </row>
    <row r="84" spans="2:9" ht="33.75" outlineLevel="1" x14ac:dyDescent="0.2">
      <c r="B84" s="32" t="s">
        <v>60</v>
      </c>
      <c r="C84" s="33" t="s">
        <v>61</v>
      </c>
      <c r="D84" s="32" t="s">
        <v>62</v>
      </c>
      <c r="E84" s="33" t="s">
        <v>63</v>
      </c>
      <c r="F84" s="32" t="s">
        <v>24</v>
      </c>
      <c r="G84" s="33" t="s">
        <v>156</v>
      </c>
      <c r="H84" s="34">
        <v>60000</v>
      </c>
      <c r="I84" s="34">
        <v>4258.62</v>
      </c>
    </row>
    <row r="85" spans="2:9" ht="33.75" x14ac:dyDescent="0.2">
      <c r="B85" s="35" t="s">
        <v>60</v>
      </c>
      <c r="C85" s="36" t="s">
        <v>61</v>
      </c>
      <c r="D85" s="35"/>
      <c r="E85" s="36"/>
      <c r="F85" s="35"/>
      <c r="G85" s="36"/>
      <c r="H85" s="29">
        <v>60000</v>
      </c>
      <c r="I85" s="29">
        <f>I84</f>
        <v>4258.62</v>
      </c>
    </row>
    <row r="86" spans="2:9" ht="45" outlineLevel="1" x14ac:dyDescent="0.2">
      <c r="B86" s="32" t="s">
        <v>149</v>
      </c>
      <c r="C86" s="33" t="s">
        <v>145</v>
      </c>
      <c r="D86" s="32" t="s">
        <v>231</v>
      </c>
      <c r="E86" s="33" t="s">
        <v>179</v>
      </c>
      <c r="F86" s="32" t="s">
        <v>24</v>
      </c>
      <c r="G86" s="33" t="s">
        <v>156</v>
      </c>
      <c r="H86" s="34">
        <v>25000</v>
      </c>
      <c r="I86" s="34">
        <v>24710</v>
      </c>
    </row>
    <row r="87" spans="2:9" ht="45" x14ac:dyDescent="0.2">
      <c r="B87" s="32" t="s">
        <v>149</v>
      </c>
      <c r="C87" s="33" t="s">
        <v>145</v>
      </c>
      <c r="D87" s="32" t="s">
        <v>146</v>
      </c>
      <c r="E87" s="33" t="s">
        <v>147</v>
      </c>
      <c r="F87" s="32" t="s">
        <v>24</v>
      </c>
      <c r="G87" s="33" t="s">
        <v>156</v>
      </c>
      <c r="H87" s="34">
        <v>70000</v>
      </c>
      <c r="I87" s="34">
        <v>3850</v>
      </c>
    </row>
    <row r="88" spans="2:9" ht="33.75" outlineLevel="1" x14ac:dyDescent="0.2">
      <c r="B88" s="35" t="s">
        <v>149</v>
      </c>
      <c r="C88" s="36" t="s">
        <v>145</v>
      </c>
      <c r="D88" s="35"/>
      <c r="E88" s="36"/>
      <c r="F88" s="35"/>
      <c r="G88" s="36"/>
      <c r="H88" s="29">
        <f>H87+H86</f>
        <v>95000</v>
      </c>
      <c r="I88" s="29">
        <f>I86+I87</f>
        <v>28560</v>
      </c>
    </row>
    <row r="89" spans="2:9" ht="22.5" x14ac:dyDescent="0.2">
      <c r="B89" s="32" t="s">
        <v>64</v>
      </c>
      <c r="C89" s="33" t="s">
        <v>65</v>
      </c>
      <c r="D89" s="32" t="s">
        <v>66</v>
      </c>
      <c r="E89" s="33" t="s">
        <v>67</v>
      </c>
      <c r="F89" s="32" t="s">
        <v>68</v>
      </c>
      <c r="G89" s="33" t="s">
        <v>69</v>
      </c>
      <c r="H89" s="34">
        <v>1438000</v>
      </c>
      <c r="I89" s="34">
        <v>704344.04</v>
      </c>
    </row>
    <row r="90" spans="2:9" outlineLevel="1" x14ac:dyDescent="0.2">
      <c r="B90" s="35" t="s">
        <v>64</v>
      </c>
      <c r="C90" s="36" t="s">
        <v>65</v>
      </c>
      <c r="D90" s="35"/>
      <c r="E90" s="36"/>
      <c r="F90" s="35"/>
      <c r="G90" s="36"/>
      <c r="H90" s="29">
        <f>H89</f>
        <v>1438000</v>
      </c>
      <c r="I90" s="29">
        <f>I89</f>
        <v>704344.04</v>
      </c>
    </row>
    <row r="91" spans="2:9" ht="33.75" outlineLevel="1" x14ac:dyDescent="0.2">
      <c r="B91" s="32" t="s">
        <v>70</v>
      </c>
      <c r="C91" s="33" t="s">
        <v>71</v>
      </c>
      <c r="D91" s="32" t="s">
        <v>72</v>
      </c>
      <c r="E91" s="33" t="s">
        <v>73</v>
      </c>
      <c r="F91" s="32" t="s">
        <v>172</v>
      </c>
      <c r="G91" s="33" t="s">
        <v>173</v>
      </c>
      <c r="H91" s="34">
        <v>82800</v>
      </c>
      <c r="I91" s="34">
        <v>37125</v>
      </c>
    </row>
    <row r="92" spans="2:9" ht="22.5" x14ac:dyDescent="0.2">
      <c r="B92" s="32" t="s">
        <v>70</v>
      </c>
      <c r="C92" s="33" t="s">
        <v>71</v>
      </c>
      <c r="D92" s="32" t="s">
        <v>221</v>
      </c>
      <c r="E92" s="33" t="s">
        <v>222</v>
      </c>
      <c r="F92" s="32" t="s">
        <v>167</v>
      </c>
      <c r="G92" s="33" t="s">
        <v>168</v>
      </c>
      <c r="H92" s="34">
        <v>2036000</v>
      </c>
      <c r="I92" s="34">
        <v>2000000</v>
      </c>
    </row>
    <row r="93" spans="2:9" ht="22.5" outlineLevel="1" x14ac:dyDescent="0.2">
      <c r="B93" s="35" t="s">
        <v>70</v>
      </c>
      <c r="C93" s="36" t="s">
        <v>71</v>
      </c>
      <c r="D93" s="35"/>
      <c r="E93" s="36"/>
      <c r="F93" s="35"/>
      <c r="G93" s="36"/>
      <c r="H93" s="29">
        <f>H91+H92</f>
        <v>2118800</v>
      </c>
      <c r="I93" s="29">
        <f>I92+I91</f>
        <v>2037125</v>
      </c>
    </row>
    <row r="94" spans="2:9" ht="33.75" x14ac:dyDescent="0.2">
      <c r="B94" s="32" t="s">
        <v>150</v>
      </c>
      <c r="C94" s="33" t="s">
        <v>148</v>
      </c>
      <c r="D94" s="32" t="s">
        <v>74</v>
      </c>
      <c r="E94" s="33" t="s">
        <v>75</v>
      </c>
      <c r="F94" s="32" t="s">
        <v>20</v>
      </c>
      <c r="G94" s="33" t="s">
        <v>21</v>
      </c>
      <c r="H94" s="34">
        <v>712200</v>
      </c>
      <c r="I94" s="34">
        <v>402176.68</v>
      </c>
    </row>
    <row r="95" spans="2:9" ht="67.5" outlineLevel="1" x14ac:dyDescent="0.2">
      <c r="B95" s="32" t="s">
        <v>150</v>
      </c>
      <c r="C95" s="33" t="s">
        <v>148</v>
      </c>
      <c r="D95" s="32" t="s">
        <v>74</v>
      </c>
      <c r="E95" s="33" t="s">
        <v>75</v>
      </c>
      <c r="F95" s="32" t="s">
        <v>22</v>
      </c>
      <c r="G95" s="33" t="s">
        <v>23</v>
      </c>
      <c r="H95" s="34">
        <v>215000</v>
      </c>
      <c r="I95" s="34">
        <v>93358.94</v>
      </c>
    </row>
    <row r="96" spans="2:9" ht="33.75" outlineLevel="1" x14ac:dyDescent="0.2">
      <c r="B96" s="32" t="s">
        <v>150</v>
      </c>
      <c r="C96" s="33" t="s">
        <v>148</v>
      </c>
      <c r="D96" s="32" t="s">
        <v>74</v>
      </c>
      <c r="E96" s="33" t="s">
        <v>75</v>
      </c>
      <c r="F96" s="32" t="s">
        <v>24</v>
      </c>
      <c r="G96" s="33" t="s">
        <v>156</v>
      </c>
      <c r="H96" s="34">
        <v>88054</v>
      </c>
      <c r="I96" s="34">
        <v>25060.82</v>
      </c>
    </row>
    <row r="97" spans="2:9" ht="22.5" x14ac:dyDescent="0.2">
      <c r="B97" s="35" t="s">
        <v>150</v>
      </c>
      <c r="C97" s="36" t="s">
        <v>148</v>
      </c>
      <c r="D97" s="35"/>
      <c r="E97" s="36"/>
      <c r="F97" s="35"/>
      <c r="G97" s="36"/>
      <c r="H97" s="29">
        <f>H94+H95+H96</f>
        <v>1015254</v>
      </c>
      <c r="I97" s="29">
        <f>I94+I95+I96</f>
        <v>520596.44</v>
      </c>
    </row>
    <row r="98" spans="2:9" ht="67.5" outlineLevel="1" x14ac:dyDescent="0.2">
      <c r="B98" s="32" t="s">
        <v>79</v>
      </c>
      <c r="C98" s="33" t="s">
        <v>80</v>
      </c>
      <c r="D98" s="32" t="s">
        <v>81</v>
      </c>
      <c r="E98" s="33" t="s">
        <v>82</v>
      </c>
      <c r="F98" s="32" t="s">
        <v>83</v>
      </c>
      <c r="G98" s="33" t="s">
        <v>84</v>
      </c>
      <c r="H98" s="34">
        <v>700000</v>
      </c>
      <c r="I98" s="34">
        <v>700000</v>
      </c>
    </row>
    <row r="99" spans="2:9" ht="67.5" outlineLevel="1" x14ac:dyDescent="0.2">
      <c r="B99" s="32" t="s">
        <v>79</v>
      </c>
      <c r="C99" s="33" t="s">
        <v>80</v>
      </c>
      <c r="D99" s="32" t="s">
        <v>207</v>
      </c>
      <c r="E99" s="33" t="s">
        <v>193</v>
      </c>
      <c r="F99" s="32" t="s">
        <v>83</v>
      </c>
      <c r="G99" s="33" t="s">
        <v>84</v>
      </c>
      <c r="H99" s="34">
        <v>636100</v>
      </c>
      <c r="I99" s="34">
        <v>381660</v>
      </c>
    </row>
    <row r="100" spans="2:9" ht="22.5" outlineLevel="1" x14ac:dyDescent="0.2">
      <c r="B100" s="35" t="s">
        <v>79</v>
      </c>
      <c r="C100" s="36" t="s">
        <v>80</v>
      </c>
      <c r="D100" s="35"/>
      <c r="E100" s="36"/>
      <c r="F100" s="35"/>
      <c r="G100" s="36"/>
      <c r="H100" s="29">
        <f>H98+H99</f>
        <v>1336100</v>
      </c>
      <c r="I100" s="29">
        <f>I98+I99</f>
        <v>1081660</v>
      </c>
    </row>
    <row r="101" spans="2:9" x14ac:dyDescent="0.2">
      <c r="B101" s="37" t="s">
        <v>25</v>
      </c>
      <c r="C101" s="38"/>
      <c r="D101" s="37"/>
      <c r="E101" s="38"/>
      <c r="F101" s="37"/>
      <c r="G101" s="38"/>
      <c r="H101" s="39">
        <f>H27+H52+H54+H75+H77+H79+H81+H83+H85+H88+H90+H93+H97+H100</f>
        <v>61731029.189999998</v>
      </c>
      <c r="I101" s="39">
        <f>I27+I52+I54+I75+I88+I90+I93+I97+I100+I85+I77</f>
        <v>27751322.379999995</v>
      </c>
    </row>
    <row r="102" spans="2:9" outlineLevel="1" x14ac:dyDescent="0.2">
      <c r="B102" s="45" t="s">
        <v>9</v>
      </c>
      <c r="C102" s="45"/>
      <c r="D102" s="45"/>
      <c r="E102" s="45"/>
      <c r="F102" s="45"/>
      <c r="G102" s="45"/>
      <c r="H102" s="28"/>
      <c r="I102" s="28"/>
    </row>
    <row r="103" spans="2:9" ht="33.75" outlineLevel="1" x14ac:dyDescent="0.2">
      <c r="B103" s="32" t="s">
        <v>85</v>
      </c>
      <c r="C103" s="33" t="s">
        <v>86</v>
      </c>
      <c r="D103" s="32" t="s">
        <v>87</v>
      </c>
      <c r="E103" s="33" t="s">
        <v>181</v>
      </c>
      <c r="F103" s="32" t="s">
        <v>24</v>
      </c>
      <c r="G103" s="33" t="s">
        <v>156</v>
      </c>
      <c r="H103" s="34">
        <v>7606974.2300000004</v>
      </c>
      <c r="I103" s="34">
        <v>0</v>
      </c>
    </row>
    <row r="104" spans="2:9" ht="33.75" outlineLevel="1" x14ac:dyDescent="0.2">
      <c r="B104" s="9" t="s">
        <v>85</v>
      </c>
      <c r="C104" s="10" t="s">
        <v>86</v>
      </c>
      <c r="D104" s="9" t="s">
        <v>333</v>
      </c>
      <c r="E104" s="10" t="s">
        <v>334</v>
      </c>
      <c r="F104" s="9" t="s">
        <v>24</v>
      </c>
      <c r="G104" s="10" t="s">
        <v>156</v>
      </c>
      <c r="H104" s="8">
        <v>120</v>
      </c>
      <c r="I104" s="8">
        <v>120</v>
      </c>
    </row>
    <row r="105" spans="2:9" ht="45" x14ac:dyDescent="0.2">
      <c r="B105" s="32" t="s">
        <v>85</v>
      </c>
      <c r="C105" s="33" t="s">
        <v>86</v>
      </c>
      <c r="D105" s="32" t="s">
        <v>206</v>
      </c>
      <c r="E105" s="33" t="s">
        <v>180</v>
      </c>
      <c r="F105" s="32" t="s">
        <v>24</v>
      </c>
      <c r="G105" s="33" t="s">
        <v>156</v>
      </c>
      <c r="H105" s="34">
        <v>3030303</v>
      </c>
      <c r="I105" s="34">
        <v>2653441.66</v>
      </c>
    </row>
    <row r="106" spans="2:9" ht="45" x14ac:dyDescent="0.2">
      <c r="B106" s="32" t="s">
        <v>85</v>
      </c>
      <c r="C106" s="33" t="s">
        <v>86</v>
      </c>
      <c r="D106" s="32" t="s">
        <v>201</v>
      </c>
      <c r="E106" s="33" t="s">
        <v>180</v>
      </c>
      <c r="F106" s="32" t="s">
        <v>194</v>
      </c>
      <c r="G106" s="33" t="s">
        <v>195</v>
      </c>
      <c r="H106" s="34">
        <v>8080808</v>
      </c>
      <c r="I106" s="34">
        <v>300000</v>
      </c>
    </row>
    <row r="107" spans="2:9" ht="29.25" customHeight="1" x14ac:dyDescent="0.2">
      <c r="B107" s="35" t="s">
        <v>85</v>
      </c>
      <c r="C107" s="36" t="s">
        <v>86</v>
      </c>
      <c r="D107" s="35"/>
      <c r="E107" s="36"/>
      <c r="F107" s="35"/>
      <c r="G107" s="36"/>
      <c r="H107" s="29">
        <f>H103+H105+H106+H104</f>
        <v>18718205.23</v>
      </c>
      <c r="I107" s="29">
        <f>I103+I104+I105+I106</f>
        <v>2953561.66</v>
      </c>
    </row>
    <row r="108" spans="2:9" ht="45" outlineLevel="1" x14ac:dyDescent="0.2">
      <c r="B108" s="32" t="s">
        <v>88</v>
      </c>
      <c r="C108" s="33" t="s">
        <v>89</v>
      </c>
      <c r="D108" s="32" t="s">
        <v>232</v>
      </c>
      <c r="E108" s="33" t="s">
        <v>233</v>
      </c>
      <c r="F108" s="32" t="s">
        <v>234</v>
      </c>
      <c r="G108" s="33" t="s">
        <v>235</v>
      </c>
      <c r="H108" s="34">
        <v>150000</v>
      </c>
      <c r="I108" s="34">
        <v>97591.79</v>
      </c>
    </row>
    <row r="109" spans="2:9" ht="56.25" outlineLevel="1" x14ac:dyDescent="0.2">
      <c r="B109" s="32" t="s">
        <v>88</v>
      </c>
      <c r="C109" s="33" t="s">
        <v>89</v>
      </c>
      <c r="D109" s="32" t="s">
        <v>236</v>
      </c>
      <c r="E109" s="33" t="s">
        <v>237</v>
      </c>
      <c r="F109" s="32" t="s">
        <v>234</v>
      </c>
      <c r="G109" s="33" t="s">
        <v>235</v>
      </c>
      <c r="H109" s="34">
        <v>622752</v>
      </c>
      <c r="I109" s="34">
        <v>405169.77</v>
      </c>
    </row>
    <row r="110" spans="2:9" ht="78.75" outlineLevel="1" x14ac:dyDescent="0.2">
      <c r="B110" s="32" t="s">
        <v>88</v>
      </c>
      <c r="C110" s="33" t="s">
        <v>89</v>
      </c>
      <c r="D110" s="32" t="s">
        <v>90</v>
      </c>
      <c r="E110" s="33" t="s">
        <v>182</v>
      </c>
      <c r="F110" s="32" t="s">
        <v>151</v>
      </c>
      <c r="G110" s="33" t="s">
        <v>152</v>
      </c>
      <c r="H110" s="34">
        <v>940600</v>
      </c>
      <c r="I110" s="34">
        <v>465066.55</v>
      </c>
    </row>
    <row r="111" spans="2:9" ht="78.75" outlineLevel="1" x14ac:dyDescent="0.2">
      <c r="B111" s="32" t="s">
        <v>88</v>
      </c>
      <c r="C111" s="33" t="s">
        <v>89</v>
      </c>
      <c r="D111" s="32" t="s">
        <v>91</v>
      </c>
      <c r="E111" s="33" t="s">
        <v>92</v>
      </c>
      <c r="F111" s="32" t="s">
        <v>151</v>
      </c>
      <c r="G111" s="33" t="s">
        <v>152</v>
      </c>
      <c r="H111" s="34">
        <v>5838000</v>
      </c>
      <c r="I111" s="34">
        <v>0</v>
      </c>
    </row>
    <row r="112" spans="2:9" outlineLevel="1" x14ac:dyDescent="0.2">
      <c r="B112" s="35" t="s">
        <v>88</v>
      </c>
      <c r="C112" s="36" t="s">
        <v>89</v>
      </c>
      <c r="D112" s="35"/>
      <c r="E112" s="36"/>
      <c r="F112" s="35"/>
      <c r="G112" s="36"/>
      <c r="H112" s="29">
        <f>H108+H109+H110+H111</f>
        <v>7551352</v>
      </c>
      <c r="I112" s="29">
        <f>I108+I109+I110+I111</f>
        <v>967828.11</v>
      </c>
    </row>
    <row r="113" spans="2:9" ht="33.75" outlineLevel="1" x14ac:dyDescent="0.2">
      <c r="B113" s="32" t="s">
        <v>70</v>
      </c>
      <c r="C113" s="33" t="s">
        <v>71</v>
      </c>
      <c r="D113" s="32" t="s">
        <v>74</v>
      </c>
      <c r="E113" s="33" t="s">
        <v>75</v>
      </c>
      <c r="F113" s="32" t="s">
        <v>24</v>
      </c>
      <c r="G113" s="33" t="s">
        <v>156</v>
      </c>
      <c r="H113" s="34">
        <v>240000</v>
      </c>
      <c r="I113" s="34">
        <v>73530.64</v>
      </c>
    </row>
    <row r="114" spans="2:9" ht="45" x14ac:dyDescent="0.2">
      <c r="B114" s="32" t="s">
        <v>70</v>
      </c>
      <c r="C114" s="33" t="s">
        <v>71</v>
      </c>
      <c r="D114" s="32" t="s">
        <v>74</v>
      </c>
      <c r="E114" s="33" t="s">
        <v>75</v>
      </c>
      <c r="F114" s="32" t="s">
        <v>93</v>
      </c>
      <c r="G114" s="33" t="s">
        <v>94</v>
      </c>
      <c r="H114" s="34">
        <v>8809046</v>
      </c>
      <c r="I114" s="34">
        <v>6234770.3600000003</v>
      </c>
    </row>
    <row r="115" spans="2:9" ht="22.5" outlineLevel="1" x14ac:dyDescent="0.2">
      <c r="B115" s="35" t="s">
        <v>70</v>
      </c>
      <c r="C115" s="36" t="s">
        <v>71</v>
      </c>
      <c r="D115" s="35"/>
      <c r="E115" s="36"/>
      <c r="F115" s="35"/>
      <c r="G115" s="36"/>
      <c r="H115" s="29">
        <f>H113+H114</f>
        <v>9049046</v>
      </c>
      <c r="I115" s="29">
        <f>I113+I114</f>
        <v>6308301</v>
      </c>
    </row>
    <row r="116" spans="2:9" x14ac:dyDescent="0.2">
      <c r="B116" s="37" t="s">
        <v>25</v>
      </c>
      <c r="C116" s="38"/>
      <c r="D116" s="37"/>
      <c r="E116" s="38"/>
      <c r="F116" s="37"/>
      <c r="G116" s="38"/>
      <c r="H116" s="39">
        <f>H107+H112+H115</f>
        <v>35318603.230000004</v>
      </c>
      <c r="I116" s="39">
        <f>I115+I112+I107</f>
        <v>10229690.77</v>
      </c>
    </row>
    <row r="117" spans="2:9" outlineLevel="1" x14ac:dyDescent="0.2">
      <c r="B117" s="45" t="s">
        <v>15</v>
      </c>
      <c r="C117" s="45"/>
      <c r="D117" s="45"/>
      <c r="E117" s="45"/>
      <c r="F117" s="45"/>
      <c r="G117" s="45"/>
      <c r="H117" s="28"/>
      <c r="I117" s="28"/>
    </row>
    <row r="118" spans="2:9" ht="33.75" outlineLevel="1" x14ac:dyDescent="0.2">
      <c r="B118" s="32" t="s">
        <v>153</v>
      </c>
      <c r="C118" s="33" t="s">
        <v>154</v>
      </c>
      <c r="D118" s="32" t="s">
        <v>238</v>
      </c>
      <c r="E118" s="33" t="s">
        <v>183</v>
      </c>
      <c r="F118" s="32" t="s">
        <v>48</v>
      </c>
      <c r="G118" s="33" t="s">
        <v>143</v>
      </c>
      <c r="H118" s="34">
        <v>4807930</v>
      </c>
      <c r="I118" s="34">
        <v>2439902.7599999998</v>
      </c>
    </row>
    <row r="119" spans="2:9" ht="56.25" x14ac:dyDescent="0.2">
      <c r="B119" s="32" t="s">
        <v>153</v>
      </c>
      <c r="C119" s="33" t="s">
        <v>154</v>
      </c>
      <c r="D119" s="32" t="s">
        <v>238</v>
      </c>
      <c r="E119" s="33" t="s">
        <v>183</v>
      </c>
      <c r="F119" s="32" t="s">
        <v>49</v>
      </c>
      <c r="G119" s="33" t="s">
        <v>144</v>
      </c>
      <c r="H119" s="34">
        <v>1431366.13</v>
      </c>
      <c r="I119" s="34">
        <v>590286.81000000006</v>
      </c>
    </row>
    <row r="120" spans="2:9" ht="33.75" x14ac:dyDescent="0.2">
      <c r="B120" s="32" t="s">
        <v>153</v>
      </c>
      <c r="C120" s="33" t="s">
        <v>154</v>
      </c>
      <c r="D120" s="32" t="s">
        <v>238</v>
      </c>
      <c r="E120" s="33" t="s">
        <v>183</v>
      </c>
      <c r="F120" s="32" t="s">
        <v>24</v>
      </c>
      <c r="G120" s="33" t="s">
        <v>156</v>
      </c>
      <c r="H120" s="34">
        <v>176600</v>
      </c>
      <c r="I120" s="34">
        <v>52725.82</v>
      </c>
    </row>
    <row r="121" spans="2:9" ht="29.25" customHeight="1" x14ac:dyDescent="0.2">
      <c r="B121" s="32" t="s">
        <v>153</v>
      </c>
      <c r="C121" s="33" t="s">
        <v>154</v>
      </c>
      <c r="D121" s="32" t="s">
        <v>238</v>
      </c>
      <c r="E121" s="33" t="s">
        <v>183</v>
      </c>
      <c r="F121" s="32" t="s">
        <v>208</v>
      </c>
      <c r="G121" s="33" t="s">
        <v>209</v>
      </c>
      <c r="H121" s="34">
        <v>162800</v>
      </c>
      <c r="I121" s="34">
        <v>99535.56</v>
      </c>
    </row>
    <row r="122" spans="2:9" ht="33.75" outlineLevel="1" x14ac:dyDescent="0.2">
      <c r="B122" s="32" t="s">
        <v>153</v>
      </c>
      <c r="C122" s="33" t="s">
        <v>154</v>
      </c>
      <c r="D122" s="32" t="s">
        <v>238</v>
      </c>
      <c r="E122" s="33" t="s">
        <v>183</v>
      </c>
      <c r="F122" s="32" t="s">
        <v>141</v>
      </c>
      <c r="G122" s="33" t="s">
        <v>142</v>
      </c>
      <c r="H122" s="34">
        <v>5600</v>
      </c>
      <c r="I122" s="34">
        <v>0</v>
      </c>
    </row>
    <row r="123" spans="2:9" ht="33.75" outlineLevel="1" x14ac:dyDescent="0.2">
      <c r="B123" s="32" t="s">
        <v>153</v>
      </c>
      <c r="C123" s="33" t="s">
        <v>154</v>
      </c>
      <c r="D123" s="32" t="s">
        <v>239</v>
      </c>
      <c r="E123" s="33" t="s">
        <v>32</v>
      </c>
      <c r="F123" s="32" t="s">
        <v>33</v>
      </c>
      <c r="G123" s="33" t="s">
        <v>34</v>
      </c>
      <c r="H123" s="34">
        <v>13600</v>
      </c>
      <c r="I123" s="34">
        <v>0</v>
      </c>
    </row>
    <row r="124" spans="2:9" ht="22.5" outlineLevel="1" x14ac:dyDescent="0.2">
      <c r="B124" s="35" t="s">
        <v>153</v>
      </c>
      <c r="C124" s="36" t="s">
        <v>154</v>
      </c>
      <c r="D124" s="35"/>
      <c r="E124" s="36"/>
      <c r="F124" s="35"/>
      <c r="G124" s="36"/>
      <c r="H124" s="41">
        <f>H118+H119+H120+H121+H122+H123</f>
        <v>6597896.1299999999</v>
      </c>
      <c r="I124" s="41">
        <f>I118+I119+I120+I121+I122+I123</f>
        <v>3182450.9499999997</v>
      </c>
    </row>
    <row r="125" spans="2:9" ht="22.5" outlineLevel="1" x14ac:dyDescent="0.2">
      <c r="B125" s="32" t="s">
        <v>97</v>
      </c>
      <c r="C125" s="33" t="s">
        <v>155</v>
      </c>
      <c r="D125" s="32" t="s">
        <v>240</v>
      </c>
      <c r="E125" s="33" t="s">
        <v>241</v>
      </c>
      <c r="F125" s="32" t="s">
        <v>196</v>
      </c>
      <c r="G125" s="33" t="s">
        <v>197</v>
      </c>
      <c r="H125" s="34">
        <v>27000</v>
      </c>
      <c r="I125" s="34">
        <v>21000</v>
      </c>
    </row>
    <row r="126" spans="2:9" ht="22.5" outlineLevel="1" x14ac:dyDescent="0.2">
      <c r="B126" s="32" t="s">
        <v>97</v>
      </c>
      <c r="C126" s="33" t="s">
        <v>155</v>
      </c>
      <c r="D126" s="32" t="s">
        <v>242</v>
      </c>
      <c r="E126" s="33" t="s">
        <v>241</v>
      </c>
      <c r="F126" s="32" t="s">
        <v>196</v>
      </c>
      <c r="G126" s="33" t="s">
        <v>197</v>
      </c>
      <c r="H126" s="34">
        <v>100000</v>
      </c>
      <c r="I126" s="34">
        <v>31588.37</v>
      </c>
    </row>
    <row r="127" spans="2:9" ht="22.5" x14ac:dyDescent="0.2">
      <c r="B127" s="32" t="s">
        <v>97</v>
      </c>
      <c r="C127" s="33" t="s">
        <v>155</v>
      </c>
      <c r="D127" s="32" t="s">
        <v>243</v>
      </c>
      <c r="E127" s="33" t="s">
        <v>241</v>
      </c>
      <c r="F127" s="32" t="s">
        <v>196</v>
      </c>
      <c r="G127" s="33" t="s">
        <v>197</v>
      </c>
      <c r="H127" s="34">
        <v>69000</v>
      </c>
      <c r="I127" s="34">
        <v>37000</v>
      </c>
    </row>
    <row r="128" spans="2:9" ht="22.5" outlineLevel="1" x14ac:dyDescent="0.2">
      <c r="B128" s="32" t="s">
        <v>97</v>
      </c>
      <c r="C128" s="33" t="s">
        <v>155</v>
      </c>
      <c r="D128" s="32" t="s">
        <v>244</v>
      </c>
      <c r="E128" s="33" t="s">
        <v>241</v>
      </c>
      <c r="F128" s="32" t="s">
        <v>196</v>
      </c>
      <c r="G128" s="33" t="s">
        <v>197</v>
      </c>
      <c r="H128" s="34">
        <v>80000</v>
      </c>
      <c r="I128" s="34">
        <v>48000</v>
      </c>
    </row>
    <row r="129" spans="2:9" outlineLevel="1" x14ac:dyDescent="0.2">
      <c r="B129" s="35" t="s">
        <v>97</v>
      </c>
      <c r="C129" s="36" t="s">
        <v>155</v>
      </c>
      <c r="D129" s="35"/>
      <c r="E129" s="36"/>
      <c r="F129" s="35"/>
      <c r="G129" s="36"/>
      <c r="H129" s="29">
        <f>H125+H126+H127+H128</f>
        <v>276000</v>
      </c>
      <c r="I129" s="29">
        <f>I125+I126+I127+I128</f>
        <v>137588.37</v>
      </c>
    </row>
    <row r="130" spans="2:9" ht="45" outlineLevel="1" x14ac:dyDescent="0.2">
      <c r="B130" s="32" t="s">
        <v>110</v>
      </c>
      <c r="C130" s="33" t="s">
        <v>111</v>
      </c>
      <c r="D130" s="32" t="s">
        <v>245</v>
      </c>
      <c r="E130" s="33" t="s">
        <v>246</v>
      </c>
      <c r="F130" s="32" t="s">
        <v>93</v>
      </c>
      <c r="G130" s="33" t="s">
        <v>94</v>
      </c>
      <c r="H130" s="30">
        <v>40000</v>
      </c>
      <c r="I130" s="29">
        <v>0</v>
      </c>
    </row>
    <row r="131" spans="2:9" ht="22.5" outlineLevel="1" x14ac:dyDescent="0.2">
      <c r="B131" s="35" t="s">
        <v>110</v>
      </c>
      <c r="C131" s="36" t="s">
        <v>111</v>
      </c>
      <c r="D131" s="35"/>
      <c r="E131" s="36"/>
      <c r="F131" s="35"/>
      <c r="G131" s="36"/>
      <c r="H131" s="29">
        <v>40000</v>
      </c>
      <c r="I131" s="29">
        <v>0</v>
      </c>
    </row>
    <row r="132" spans="2:9" ht="22.5" x14ac:dyDescent="0.2">
      <c r="B132" s="32" t="s">
        <v>98</v>
      </c>
      <c r="C132" s="33" t="s">
        <v>99</v>
      </c>
      <c r="D132" s="32" t="s">
        <v>247</v>
      </c>
      <c r="E132" s="33" t="s">
        <v>100</v>
      </c>
      <c r="F132" s="32" t="s">
        <v>24</v>
      </c>
      <c r="G132" s="33" t="s">
        <v>156</v>
      </c>
      <c r="H132" s="34">
        <v>10000</v>
      </c>
      <c r="I132" s="34">
        <v>0</v>
      </c>
    </row>
    <row r="133" spans="2:9" ht="22.5" outlineLevel="1" x14ac:dyDescent="0.2">
      <c r="B133" s="32" t="s">
        <v>98</v>
      </c>
      <c r="C133" s="33" t="s">
        <v>99</v>
      </c>
      <c r="D133" s="32" t="s">
        <v>248</v>
      </c>
      <c r="E133" s="33" t="s">
        <v>100</v>
      </c>
      <c r="F133" s="32" t="s">
        <v>24</v>
      </c>
      <c r="G133" s="33" t="s">
        <v>156</v>
      </c>
      <c r="H133" s="34">
        <v>15000</v>
      </c>
      <c r="I133" s="34">
        <v>0</v>
      </c>
    </row>
    <row r="134" spans="2:9" ht="22.5" outlineLevel="1" x14ac:dyDescent="0.2">
      <c r="B134" s="32" t="s">
        <v>98</v>
      </c>
      <c r="C134" s="33" t="s">
        <v>99</v>
      </c>
      <c r="D134" s="32" t="s">
        <v>243</v>
      </c>
      <c r="E134" s="33" t="s">
        <v>241</v>
      </c>
      <c r="F134" s="32" t="s">
        <v>196</v>
      </c>
      <c r="G134" s="33" t="s">
        <v>197</v>
      </c>
      <c r="H134" s="34">
        <v>13500</v>
      </c>
      <c r="I134" s="34">
        <v>3500</v>
      </c>
    </row>
    <row r="135" spans="2:9" ht="22.5" outlineLevel="1" x14ac:dyDescent="0.2">
      <c r="B135" s="32" t="s">
        <v>98</v>
      </c>
      <c r="C135" s="33" t="s">
        <v>99</v>
      </c>
      <c r="D135" s="32" t="s">
        <v>249</v>
      </c>
      <c r="E135" s="33" t="s">
        <v>184</v>
      </c>
      <c r="F135" s="32" t="s">
        <v>48</v>
      </c>
      <c r="G135" s="33" t="s">
        <v>143</v>
      </c>
      <c r="H135" s="34">
        <v>588200</v>
      </c>
      <c r="I135" s="34">
        <v>281369.84000000003</v>
      </c>
    </row>
    <row r="136" spans="2:9" ht="56.25" outlineLevel="1" x14ac:dyDescent="0.2">
      <c r="B136" s="32" t="s">
        <v>98</v>
      </c>
      <c r="C136" s="33" t="s">
        <v>99</v>
      </c>
      <c r="D136" s="32" t="s">
        <v>249</v>
      </c>
      <c r="E136" s="33" t="s">
        <v>184</v>
      </c>
      <c r="F136" s="32" t="s">
        <v>49</v>
      </c>
      <c r="G136" s="33" t="s">
        <v>144</v>
      </c>
      <c r="H136" s="34">
        <v>175100</v>
      </c>
      <c r="I136" s="34">
        <v>72018.05</v>
      </c>
    </row>
    <row r="137" spans="2:9" ht="45" outlineLevel="1" x14ac:dyDescent="0.2">
      <c r="B137" s="9" t="s">
        <v>98</v>
      </c>
      <c r="C137" s="10" t="s">
        <v>99</v>
      </c>
      <c r="D137" s="9" t="s">
        <v>249</v>
      </c>
      <c r="E137" s="10" t="s">
        <v>184</v>
      </c>
      <c r="F137" s="9" t="s">
        <v>234</v>
      </c>
      <c r="G137" s="10" t="s">
        <v>235</v>
      </c>
      <c r="H137" s="8">
        <v>537110</v>
      </c>
      <c r="I137" s="8">
        <v>161133</v>
      </c>
    </row>
    <row r="138" spans="2:9" ht="22.5" x14ac:dyDescent="0.2">
      <c r="B138" s="32" t="s">
        <v>98</v>
      </c>
      <c r="C138" s="33" t="s">
        <v>99</v>
      </c>
      <c r="D138" s="32" t="s">
        <v>249</v>
      </c>
      <c r="E138" s="33" t="s">
        <v>184</v>
      </c>
      <c r="F138" s="32" t="s">
        <v>24</v>
      </c>
      <c r="G138" s="33" t="s">
        <v>156</v>
      </c>
      <c r="H138" s="34">
        <v>256918</v>
      </c>
      <c r="I138" s="34">
        <v>62298.79</v>
      </c>
    </row>
    <row r="139" spans="2:9" ht="22.5" outlineLevel="1" x14ac:dyDescent="0.2">
      <c r="B139" s="32" t="s">
        <v>98</v>
      </c>
      <c r="C139" s="33" t="s">
        <v>99</v>
      </c>
      <c r="D139" s="32" t="s">
        <v>249</v>
      </c>
      <c r="E139" s="33" t="s">
        <v>184</v>
      </c>
      <c r="F139" s="32" t="s">
        <v>208</v>
      </c>
      <c r="G139" s="33" t="s">
        <v>209</v>
      </c>
      <c r="H139" s="34">
        <v>148772</v>
      </c>
      <c r="I139" s="34">
        <v>47386.19</v>
      </c>
    </row>
    <row r="140" spans="2:9" ht="22.5" outlineLevel="1" x14ac:dyDescent="0.2">
      <c r="B140" s="32" t="s">
        <v>98</v>
      </c>
      <c r="C140" s="33" t="s">
        <v>99</v>
      </c>
      <c r="D140" s="32" t="s">
        <v>249</v>
      </c>
      <c r="E140" s="33" t="s">
        <v>184</v>
      </c>
      <c r="F140" s="32" t="s">
        <v>141</v>
      </c>
      <c r="G140" s="33" t="s">
        <v>142</v>
      </c>
      <c r="H140" s="34">
        <v>3350</v>
      </c>
      <c r="I140" s="34">
        <v>0.38</v>
      </c>
    </row>
    <row r="141" spans="2:9" ht="22.5" outlineLevel="1" x14ac:dyDescent="0.2">
      <c r="B141" s="32" t="s">
        <v>98</v>
      </c>
      <c r="C141" s="33" t="s">
        <v>99</v>
      </c>
      <c r="D141" s="32" t="s">
        <v>250</v>
      </c>
      <c r="E141" s="33" t="s">
        <v>251</v>
      </c>
      <c r="F141" s="32" t="s">
        <v>48</v>
      </c>
      <c r="G141" s="33" t="s">
        <v>143</v>
      </c>
      <c r="H141" s="34">
        <v>845544</v>
      </c>
      <c r="I141" s="34">
        <v>355334.43</v>
      </c>
    </row>
    <row r="142" spans="2:9" ht="56.25" outlineLevel="1" x14ac:dyDescent="0.2">
      <c r="B142" s="32" t="s">
        <v>98</v>
      </c>
      <c r="C142" s="33" t="s">
        <v>99</v>
      </c>
      <c r="D142" s="32" t="s">
        <v>250</v>
      </c>
      <c r="E142" s="33" t="s">
        <v>251</v>
      </c>
      <c r="F142" s="32" t="s">
        <v>49</v>
      </c>
      <c r="G142" s="33" t="s">
        <v>144</v>
      </c>
      <c r="H142" s="34">
        <v>301900</v>
      </c>
      <c r="I142" s="34">
        <v>90052.26</v>
      </c>
    </row>
    <row r="143" spans="2:9" ht="22.5" outlineLevel="1" x14ac:dyDescent="0.2">
      <c r="B143" s="32" t="s">
        <v>98</v>
      </c>
      <c r="C143" s="33" t="s">
        <v>99</v>
      </c>
      <c r="D143" s="32" t="s">
        <v>250</v>
      </c>
      <c r="E143" s="33" t="s">
        <v>251</v>
      </c>
      <c r="F143" s="32" t="s">
        <v>24</v>
      </c>
      <c r="G143" s="33" t="s">
        <v>156</v>
      </c>
      <c r="H143" s="34">
        <v>233256</v>
      </c>
      <c r="I143" s="34">
        <v>83745.679999999993</v>
      </c>
    </row>
    <row r="144" spans="2:9" ht="22.5" outlineLevel="1" x14ac:dyDescent="0.2">
      <c r="B144" s="32" t="s">
        <v>98</v>
      </c>
      <c r="C144" s="33" t="s">
        <v>99</v>
      </c>
      <c r="D144" s="32" t="s">
        <v>250</v>
      </c>
      <c r="E144" s="33" t="s">
        <v>251</v>
      </c>
      <c r="F144" s="32" t="s">
        <v>208</v>
      </c>
      <c r="G144" s="33" t="s">
        <v>209</v>
      </c>
      <c r="H144" s="34">
        <v>215600</v>
      </c>
      <c r="I144" s="34">
        <v>104613.86</v>
      </c>
    </row>
    <row r="145" spans="2:9" ht="22.5" outlineLevel="1" x14ac:dyDescent="0.2">
      <c r="B145" s="32" t="s">
        <v>98</v>
      </c>
      <c r="C145" s="33" t="s">
        <v>99</v>
      </c>
      <c r="D145" s="32" t="s">
        <v>250</v>
      </c>
      <c r="E145" s="33" t="s">
        <v>251</v>
      </c>
      <c r="F145" s="32" t="s">
        <v>141</v>
      </c>
      <c r="G145" s="33" t="s">
        <v>142</v>
      </c>
      <c r="H145" s="34">
        <v>2650</v>
      </c>
      <c r="I145" s="34">
        <v>500.55</v>
      </c>
    </row>
    <row r="146" spans="2:9" ht="22.5" outlineLevel="1" x14ac:dyDescent="0.2">
      <c r="B146" s="32" t="s">
        <v>98</v>
      </c>
      <c r="C146" s="33" t="s">
        <v>99</v>
      </c>
      <c r="D146" s="32" t="s">
        <v>252</v>
      </c>
      <c r="E146" s="33" t="s">
        <v>185</v>
      </c>
      <c r="F146" s="32" t="s">
        <v>48</v>
      </c>
      <c r="G146" s="33" t="s">
        <v>143</v>
      </c>
      <c r="H146" s="34">
        <v>1613000</v>
      </c>
      <c r="I146" s="34">
        <v>788848.35</v>
      </c>
    </row>
    <row r="147" spans="2:9" ht="56.25" outlineLevel="1" x14ac:dyDescent="0.2">
      <c r="B147" s="32" t="s">
        <v>98</v>
      </c>
      <c r="C147" s="33" t="s">
        <v>99</v>
      </c>
      <c r="D147" s="32" t="s">
        <v>252</v>
      </c>
      <c r="E147" s="33" t="s">
        <v>185</v>
      </c>
      <c r="F147" s="32" t="s">
        <v>49</v>
      </c>
      <c r="G147" s="33" t="s">
        <v>144</v>
      </c>
      <c r="H147" s="34">
        <v>484000</v>
      </c>
      <c r="I147" s="34">
        <v>202437.66</v>
      </c>
    </row>
    <row r="148" spans="2:9" ht="22.5" outlineLevel="1" x14ac:dyDescent="0.2">
      <c r="B148" s="32" t="s">
        <v>98</v>
      </c>
      <c r="C148" s="33" t="s">
        <v>99</v>
      </c>
      <c r="D148" s="32" t="s">
        <v>252</v>
      </c>
      <c r="E148" s="33" t="s">
        <v>185</v>
      </c>
      <c r="F148" s="32" t="s">
        <v>24</v>
      </c>
      <c r="G148" s="33" t="s">
        <v>156</v>
      </c>
      <c r="H148" s="34">
        <v>1172200</v>
      </c>
      <c r="I148" s="34">
        <v>132411.09</v>
      </c>
    </row>
    <row r="149" spans="2:9" ht="22.5" outlineLevel="1" x14ac:dyDescent="0.2">
      <c r="B149" s="32" t="s">
        <v>98</v>
      </c>
      <c r="C149" s="33" t="s">
        <v>99</v>
      </c>
      <c r="D149" s="32" t="s">
        <v>252</v>
      </c>
      <c r="E149" s="33" t="s">
        <v>185</v>
      </c>
      <c r="F149" s="32" t="s">
        <v>208</v>
      </c>
      <c r="G149" s="33" t="s">
        <v>209</v>
      </c>
      <c r="H149" s="34">
        <v>261600</v>
      </c>
      <c r="I149" s="34">
        <v>112488.61</v>
      </c>
    </row>
    <row r="150" spans="2:9" ht="22.5" outlineLevel="1" x14ac:dyDescent="0.2">
      <c r="B150" s="32" t="s">
        <v>98</v>
      </c>
      <c r="C150" s="33" t="s">
        <v>99</v>
      </c>
      <c r="D150" s="32" t="s">
        <v>252</v>
      </c>
      <c r="E150" s="33" t="s">
        <v>185</v>
      </c>
      <c r="F150" s="32" t="s">
        <v>141</v>
      </c>
      <c r="G150" s="33" t="s">
        <v>142</v>
      </c>
      <c r="H150" s="34">
        <v>7000</v>
      </c>
      <c r="I150" s="34">
        <v>0</v>
      </c>
    </row>
    <row r="151" spans="2:9" ht="22.5" outlineLevel="1" x14ac:dyDescent="0.2">
      <c r="B151" s="32" t="s">
        <v>98</v>
      </c>
      <c r="C151" s="33" t="s">
        <v>99</v>
      </c>
      <c r="D151" s="32" t="s">
        <v>253</v>
      </c>
      <c r="E151" s="33" t="s">
        <v>100</v>
      </c>
      <c r="F151" s="32" t="s">
        <v>24</v>
      </c>
      <c r="G151" s="33" t="s">
        <v>156</v>
      </c>
      <c r="H151" s="34">
        <v>508410.72</v>
      </c>
      <c r="I151" s="34">
        <v>67170</v>
      </c>
    </row>
    <row r="152" spans="2:9" ht="67.5" outlineLevel="1" x14ac:dyDescent="0.2">
      <c r="B152" s="32" t="s">
        <v>98</v>
      </c>
      <c r="C152" s="33" t="s">
        <v>99</v>
      </c>
      <c r="D152" s="32" t="s">
        <v>254</v>
      </c>
      <c r="E152" s="33" t="s">
        <v>241</v>
      </c>
      <c r="F152" s="32" t="s">
        <v>198</v>
      </c>
      <c r="G152" s="33" t="s">
        <v>199</v>
      </c>
      <c r="H152" s="34">
        <v>7314611.5</v>
      </c>
      <c r="I152" s="34">
        <v>2743518.58</v>
      </c>
    </row>
    <row r="153" spans="2:9" ht="33.75" outlineLevel="1" x14ac:dyDescent="0.2">
      <c r="B153" s="32" t="s">
        <v>98</v>
      </c>
      <c r="C153" s="33" t="s">
        <v>99</v>
      </c>
      <c r="D153" s="32" t="s">
        <v>255</v>
      </c>
      <c r="E153" s="33" t="s">
        <v>32</v>
      </c>
      <c r="F153" s="32" t="s">
        <v>33</v>
      </c>
      <c r="G153" s="33" t="s">
        <v>34</v>
      </c>
      <c r="H153" s="34">
        <v>4900</v>
      </c>
      <c r="I153" s="34">
        <v>614</v>
      </c>
    </row>
    <row r="154" spans="2:9" ht="33.75" outlineLevel="1" x14ac:dyDescent="0.2">
      <c r="B154" s="32" t="s">
        <v>98</v>
      </c>
      <c r="C154" s="33" t="s">
        <v>99</v>
      </c>
      <c r="D154" s="32" t="s">
        <v>255</v>
      </c>
      <c r="E154" s="33" t="s">
        <v>32</v>
      </c>
      <c r="F154" s="32" t="s">
        <v>169</v>
      </c>
      <c r="G154" s="33" t="s">
        <v>170</v>
      </c>
      <c r="H154" s="34">
        <v>700</v>
      </c>
      <c r="I154" s="34">
        <v>169</v>
      </c>
    </row>
    <row r="155" spans="2:9" ht="22.5" outlineLevel="1" x14ac:dyDescent="0.2">
      <c r="B155" s="32" t="s">
        <v>98</v>
      </c>
      <c r="C155" s="33" t="s">
        <v>99</v>
      </c>
      <c r="D155" s="32" t="s">
        <v>256</v>
      </c>
      <c r="E155" s="33" t="s">
        <v>257</v>
      </c>
      <c r="F155" s="32" t="s">
        <v>24</v>
      </c>
      <c r="G155" s="33" t="s">
        <v>156</v>
      </c>
      <c r="H155" s="34">
        <v>1785193.67</v>
      </c>
      <c r="I155" s="34">
        <v>1785193.67</v>
      </c>
    </row>
    <row r="156" spans="2:9" ht="22.5" outlineLevel="1" x14ac:dyDescent="0.2">
      <c r="B156" s="32" t="s">
        <v>98</v>
      </c>
      <c r="C156" s="33" t="s">
        <v>99</v>
      </c>
      <c r="D156" s="32" t="s">
        <v>258</v>
      </c>
      <c r="E156" s="33" t="s">
        <v>241</v>
      </c>
      <c r="F156" s="32" t="s">
        <v>196</v>
      </c>
      <c r="G156" s="33" t="s">
        <v>197</v>
      </c>
      <c r="H156" s="34">
        <v>75000</v>
      </c>
      <c r="I156" s="34">
        <v>64250</v>
      </c>
    </row>
    <row r="157" spans="2:9" outlineLevel="1" x14ac:dyDescent="0.2">
      <c r="B157" s="35" t="s">
        <v>98</v>
      </c>
      <c r="C157" s="36" t="s">
        <v>99</v>
      </c>
      <c r="D157" s="35"/>
      <c r="E157" s="36"/>
      <c r="F157" s="35"/>
      <c r="G157" s="36"/>
      <c r="H157" s="29">
        <f>H132+H133+H134+H135+H136+H138+H139+H140+H141+H142+H143+H144+H145+H146+H147+H148+H149+H150+H151+H152+H153+H154+H155+H156+H137</f>
        <v>16573515.889999999</v>
      </c>
      <c r="I157" s="29">
        <f>I132+I133+I134+I135+I136+I138+I139+I140+I141+I142+I143+I144+I145+I146+I147+I148+I149+I150+I151+I152+I153+I154+I155+I156+I137</f>
        <v>7159053.9900000002</v>
      </c>
    </row>
    <row r="158" spans="2:9" ht="33.75" outlineLevel="1" x14ac:dyDescent="0.2">
      <c r="B158" s="32" t="s">
        <v>101</v>
      </c>
      <c r="C158" s="33" t="s">
        <v>102</v>
      </c>
      <c r="D158" s="32" t="s">
        <v>263</v>
      </c>
      <c r="E158" s="33" t="s">
        <v>264</v>
      </c>
      <c r="F158" s="32" t="s">
        <v>48</v>
      </c>
      <c r="G158" s="33" t="s">
        <v>143</v>
      </c>
      <c r="H158" s="34">
        <v>1739000</v>
      </c>
      <c r="I158" s="34">
        <v>802925.07</v>
      </c>
    </row>
    <row r="159" spans="2:9" ht="56.25" outlineLevel="1" x14ac:dyDescent="0.2">
      <c r="B159" s="32" t="s">
        <v>101</v>
      </c>
      <c r="C159" s="33" t="s">
        <v>102</v>
      </c>
      <c r="D159" s="32" t="s">
        <v>263</v>
      </c>
      <c r="E159" s="33" t="s">
        <v>264</v>
      </c>
      <c r="F159" s="32" t="s">
        <v>49</v>
      </c>
      <c r="G159" s="33" t="s">
        <v>144</v>
      </c>
      <c r="H159" s="34">
        <v>525000</v>
      </c>
      <c r="I159" s="34">
        <v>205753.32</v>
      </c>
    </row>
    <row r="160" spans="2:9" ht="33.75" outlineLevel="1" x14ac:dyDescent="0.2">
      <c r="B160" s="32" t="s">
        <v>101</v>
      </c>
      <c r="C160" s="33" t="s">
        <v>102</v>
      </c>
      <c r="D160" s="32" t="s">
        <v>263</v>
      </c>
      <c r="E160" s="33" t="s">
        <v>264</v>
      </c>
      <c r="F160" s="32" t="s">
        <v>24</v>
      </c>
      <c r="G160" s="33" t="s">
        <v>156</v>
      </c>
      <c r="H160" s="34">
        <v>336100</v>
      </c>
      <c r="I160" s="34">
        <v>170116.35</v>
      </c>
    </row>
    <row r="161" spans="2:9" ht="33.75" outlineLevel="1" x14ac:dyDescent="0.2">
      <c r="B161" s="32" t="s">
        <v>101</v>
      </c>
      <c r="C161" s="33" t="s">
        <v>102</v>
      </c>
      <c r="D161" s="32" t="s">
        <v>263</v>
      </c>
      <c r="E161" s="33" t="s">
        <v>264</v>
      </c>
      <c r="F161" s="32" t="s">
        <v>208</v>
      </c>
      <c r="G161" s="33" t="s">
        <v>209</v>
      </c>
      <c r="H161" s="34">
        <v>23000</v>
      </c>
      <c r="I161" s="34">
        <v>6105.51</v>
      </c>
    </row>
    <row r="162" spans="2:9" ht="33.75" x14ac:dyDescent="0.2">
      <c r="B162" s="32" t="s">
        <v>101</v>
      </c>
      <c r="C162" s="33" t="s">
        <v>102</v>
      </c>
      <c r="D162" s="32" t="s">
        <v>263</v>
      </c>
      <c r="E162" s="33" t="s">
        <v>264</v>
      </c>
      <c r="F162" s="32" t="s">
        <v>141</v>
      </c>
      <c r="G162" s="33" t="s">
        <v>142</v>
      </c>
      <c r="H162" s="34">
        <v>5000</v>
      </c>
      <c r="I162" s="34">
        <v>0</v>
      </c>
    </row>
    <row r="163" spans="2:9" ht="33.75" outlineLevel="1" x14ac:dyDescent="0.2">
      <c r="B163" s="32" t="s">
        <v>101</v>
      </c>
      <c r="C163" s="33" t="s">
        <v>102</v>
      </c>
      <c r="D163" s="32" t="s">
        <v>255</v>
      </c>
      <c r="E163" s="33" t="s">
        <v>32</v>
      </c>
      <c r="F163" s="32" t="s">
        <v>33</v>
      </c>
      <c r="G163" s="33" t="s">
        <v>34</v>
      </c>
      <c r="H163" s="34">
        <v>3000</v>
      </c>
      <c r="I163" s="34">
        <v>0</v>
      </c>
    </row>
    <row r="164" spans="2:9" ht="22.5" outlineLevel="1" x14ac:dyDescent="0.2">
      <c r="B164" s="35" t="s">
        <v>101</v>
      </c>
      <c r="C164" s="36" t="s">
        <v>102</v>
      </c>
      <c r="D164" s="35"/>
      <c r="E164" s="36"/>
      <c r="F164" s="35"/>
      <c r="G164" s="36"/>
      <c r="H164" s="41">
        <f>H158+H159+H160+H161+H162+H163</f>
        <v>2631100</v>
      </c>
      <c r="I164" s="29">
        <f>I158+I159+I160+I161+I162+I163</f>
        <v>1184900.25</v>
      </c>
    </row>
    <row r="165" spans="2:9" ht="90" outlineLevel="1" x14ac:dyDescent="0.2">
      <c r="B165" s="32" t="s">
        <v>70</v>
      </c>
      <c r="C165" s="33" t="s">
        <v>71</v>
      </c>
      <c r="D165" s="32" t="s">
        <v>105</v>
      </c>
      <c r="E165" s="33" t="s">
        <v>106</v>
      </c>
      <c r="F165" s="32" t="s">
        <v>93</v>
      </c>
      <c r="G165" s="33" t="s">
        <v>94</v>
      </c>
      <c r="H165" s="34">
        <v>529700</v>
      </c>
      <c r="I165" s="34">
        <v>172316.01</v>
      </c>
    </row>
    <row r="166" spans="2:9" ht="90" outlineLevel="1" x14ac:dyDescent="0.2">
      <c r="B166" s="32" t="s">
        <v>70</v>
      </c>
      <c r="C166" s="33" t="s">
        <v>71</v>
      </c>
      <c r="D166" s="32" t="s">
        <v>105</v>
      </c>
      <c r="E166" s="33" t="s">
        <v>106</v>
      </c>
      <c r="F166" s="32" t="s">
        <v>196</v>
      </c>
      <c r="G166" s="33" t="s">
        <v>197</v>
      </c>
      <c r="H166" s="34">
        <v>965900</v>
      </c>
      <c r="I166" s="34">
        <v>427830.35</v>
      </c>
    </row>
    <row r="167" spans="2:9" ht="22.5" outlineLevel="1" x14ac:dyDescent="0.2">
      <c r="B167" s="35" t="s">
        <v>70</v>
      </c>
      <c r="C167" s="36" t="s">
        <v>71</v>
      </c>
      <c r="D167" s="35"/>
      <c r="E167" s="36"/>
      <c r="F167" s="35"/>
      <c r="G167" s="36"/>
      <c r="H167" s="29">
        <f>H166+H165</f>
        <v>1495600</v>
      </c>
      <c r="I167" s="29">
        <f>I165+I166</f>
        <v>600146.36</v>
      </c>
    </row>
    <row r="168" spans="2:9" ht="22.5" outlineLevel="1" x14ac:dyDescent="0.2">
      <c r="B168" s="32" t="s">
        <v>117</v>
      </c>
      <c r="C168" s="33" t="s">
        <v>118</v>
      </c>
      <c r="D168" s="32" t="s">
        <v>265</v>
      </c>
      <c r="E168" s="33" t="s">
        <v>266</v>
      </c>
      <c r="F168" s="32" t="s">
        <v>103</v>
      </c>
      <c r="G168" s="33" t="s">
        <v>104</v>
      </c>
      <c r="H168" s="34">
        <v>2142000</v>
      </c>
      <c r="I168" s="34">
        <v>2142000</v>
      </c>
    </row>
    <row r="169" spans="2:9" outlineLevel="1" x14ac:dyDescent="0.2">
      <c r="B169" s="35" t="s">
        <v>117</v>
      </c>
      <c r="C169" s="36" t="s">
        <v>118</v>
      </c>
      <c r="D169" s="35"/>
      <c r="E169" s="36"/>
      <c r="F169" s="35"/>
      <c r="G169" s="36"/>
      <c r="H169" s="29">
        <f>H168</f>
        <v>2142000</v>
      </c>
      <c r="I169" s="29">
        <f>I168</f>
        <v>2142000</v>
      </c>
    </row>
    <row r="170" spans="2:9" x14ac:dyDescent="0.2">
      <c r="B170" s="37" t="s">
        <v>25</v>
      </c>
      <c r="C170" s="38"/>
      <c r="D170" s="37"/>
      <c r="E170" s="38"/>
      <c r="F170" s="37"/>
      <c r="G170" s="38"/>
      <c r="H170" s="39">
        <f>H169+H167+H164+H157+H131+H129+H124</f>
        <v>29756112.02</v>
      </c>
      <c r="I170" s="39">
        <f>I124+I129+I131+I157+I164+I167+I169</f>
        <v>14406139.92</v>
      </c>
    </row>
    <row r="171" spans="2:9" outlineLevel="1" x14ac:dyDescent="0.2">
      <c r="B171" s="45" t="s">
        <v>10</v>
      </c>
      <c r="C171" s="45"/>
      <c r="D171" s="45"/>
      <c r="E171" s="45"/>
      <c r="F171" s="45"/>
      <c r="G171" s="45"/>
      <c r="H171" s="31"/>
      <c r="I171" s="28"/>
    </row>
    <row r="172" spans="2:9" ht="33.75" outlineLevel="1" x14ac:dyDescent="0.2">
      <c r="B172" s="32" t="s">
        <v>107</v>
      </c>
      <c r="C172" s="33" t="s">
        <v>108</v>
      </c>
      <c r="D172" s="32" t="s">
        <v>267</v>
      </c>
      <c r="E172" s="33" t="s">
        <v>186</v>
      </c>
      <c r="F172" s="32" t="s">
        <v>48</v>
      </c>
      <c r="G172" s="33" t="s">
        <v>143</v>
      </c>
      <c r="H172" s="34">
        <v>1949000</v>
      </c>
      <c r="I172" s="34">
        <v>991190.56</v>
      </c>
    </row>
    <row r="173" spans="2:9" ht="56.25" x14ac:dyDescent="0.2">
      <c r="B173" s="32" t="s">
        <v>107</v>
      </c>
      <c r="C173" s="33" t="s">
        <v>108</v>
      </c>
      <c r="D173" s="32" t="s">
        <v>267</v>
      </c>
      <c r="E173" s="33" t="s">
        <v>186</v>
      </c>
      <c r="F173" s="32" t="s">
        <v>49</v>
      </c>
      <c r="G173" s="33" t="s">
        <v>144</v>
      </c>
      <c r="H173" s="34">
        <v>695800</v>
      </c>
      <c r="I173" s="34">
        <v>237809.88</v>
      </c>
    </row>
    <row r="174" spans="2:9" ht="33.75" outlineLevel="1" x14ac:dyDescent="0.2">
      <c r="B174" s="32" t="s">
        <v>107</v>
      </c>
      <c r="C174" s="33" t="s">
        <v>108</v>
      </c>
      <c r="D174" s="32" t="s">
        <v>267</v>
      </c>
      <c r="E174" s="33" t="s">
        <v>186</v>
      </c>
      <c r="F174" s="32" t="s">
        <v>24</v>
      </c>
      <c r="G174" s="33" t="s">
        <v>156</v>
      </c>
      <c r="H174" s="34">
        <v>892069.34</v>
      </c>
      <c r="I174" s="34">
        <v>396254.27</v>
      </c>
    </row>
    <row r="175" spans="2:9" ht="33.75" x14ac:dyDescent="0.2">
      <c r="B175" s="32" t="s">
        <v>107</v>
      </c>
      <c r="C175" s="33" t="s">
        <v>108</v>
      </c>
      <c r="D175" s="32" t="s">
        <v>267</v>
      </c>
      <c r="E175" s="33" t="s">
        <v>186</v>
      </c>
      <c r="F175" s="32" t="s">
        <v>208</v>
      </c>
      <c r="G175" s="33" t="s">
        <v>209</v>
      </c>
      <c r="H175" s="34">
        <v>1355000</v>
      </c>
      <c r="I175" s="34">
        <v>948514.41</v>
      </c>
    </row>
    <row r="176" spans="2:9" ht="33.75" x14ac:dyDescent="0.2">
      <c r="B176" s="32" t="s">
        <v>107</v>
      </c>
      <c r="C176" s="33" t="s">
        <v>108</v>
      </c>
      <c r="D176" s="32" t="s">
        <v>267</v>
      </c>
      <c r="E176" s="33" t="s">
        <v>186</v>
      </c>
      <c r="F176" s="32" t="s">
        <v>169</v>
      </c>
      <c r="G176" s="33" t="s">
        <v>170</v>
      </c>
      <c r="H176" s="34">
        <v>10000</v>
      </c>
      <c r="I176" s="34">
        <v>0</v>
      </c>
    </row>
    <row r="177" spans="2:9" ht="26.25" customHeight="1" x14ac:dyDescent="0.2">
      <c r="B177" s="32" t="s">
        <v>107</v>
      </c>
      <c r="C177" s="33" t="s">
        <v>108</v>
      </c>
      <c r="D177" s="32" t="s">
        <v>268</v>
      </c>
      <c r="E177" s="33" t="s">
        <v>269</v>
      </c>
      <c r="F177" s="32" t="s">
        <v>48</v>
      </c>
      <c r="G177" s="33" t="s">
        <v>143</v>
      </c>
      <c r="H177" s="34">
        <v>1011913</v>
      </c>
      <c r="I177" s="34">
        <v>335870.61</v>
      </c>
    </row>
    <row r="178" spans="2:9" ht="90" outlineLevel="1" x14ac:dyDescent="0.2">
      <c r="B178" s="32" t="s">
        <v>107</v>
      </c>
      <c r="C178" s="33" t="s">
        <v>108</v>
      </c>
      <c r="D178" s="32" t="s">
        <v>268</v>
      </c>
      <c r="E178" s="33" t="s">
        <v>269</v>
      </c>
      <c r="F178" s="32" t="s">
        <v>49</v>
      </c>
      <c r="G178" s="33" t="s">
        <v>144</v>
      </c>
      <c r="H178" s="34">
        <v>305587</v>
      </c>
      <c r="I178" s="34">
        <v>86423.96</v>
      </c>
    </row>
    <row r="179" spans="2:9" ht="67.5" outlineLevel="1" x14ac:dyDescent="0.2">
      <c r="B179" s="32" t="s">
        <v>107</v>
      </c>
      <c r="C179" s="33" t="s">
        <v>108</v>
      </c>
      <c r="D179" s="32" t="s">
        <v>270</v>
      </c>
      <c r="E179" s="33" t="s">
        <v>136</v>
      </c>
      <c r="F179" s="32" t="s">
        <v>48</v>
      </c>
      <c r="G179" s="33" t="s">
        <v>143</v>
      </c>
      <c r="H179" s="34">
        <v>9338248</v>
      </c>
      <c r="I179" s="34">
        <v>4193874.55</v>
      </c>
    </row>
    <row r="180" spans="2:9" ht="67.5" outlineLevel="1" x14ac:dyDescent="0.2">
      <c r="B180" s="32" t="s">
        <v>107</v>
      </c>
      <c r="C180" s="33" t="s">
        <v>108</v>
      </c>
      <c r="D180" s="32" t="s">
        <v>270</v>
      </c>
      <c r="E180" s="33" t="s">
        <v>136</v>
      </c>
      <c r="F180" s="32" t="s">
        <v>49</v>
      </c>
      <c r="G180" s="33" t="s">
        <v>144</v>
      </c>
      <c r="H180" s="34">
        <v>2820152</v>
      </c>
      <c r="I180" s="34">
        <v>880178.44</v>
      </c>
    </row>
    <row r="181" spans="2:9" ht="67.5" outlineLevel="1" x14ac:dyDescent="0.2">
      <c r="B181" s="32" t="s">
        <v>107</v>
      </c>
      <c r="C181" s="33" t="s">
        <v>108</v>
      </c>
      <c r="D181" s="32" t="s">
        <v>271</v>
      </c>
      <c r="E181" s="33" t="s">
        <v>137</v>
      </c>
      <c r="F181" s="32" t="s">
        <v>48</v>
      </c>
      <c r="G181" s="33" t="s">
        <v>143</v>
      </c>
      <c r="H181" s="34">
        <v>3112750</v>
      </c>
      <c r="I181" s="34">
        <v>1359076.52</v>
      </c>
    </row>
    <row r="182" spans="2:9" ht="67.5" outlineLevel="1" x14ac:dyDescent="0.2">
      <c r="B182" s="32" t="s">
        <v>107</v>
      </c>
      <c r="C182" s="33" t="s">
        <v>108</v>
      </c>
      <c r="D182" s="32" t="s">
        <v>271</v>
      </c>
      <c r="E182" s="33" t="s">
        <v>137</v>
      </c>
      <c r="F182" s="32" t="s">
        <v>49</v>
      </c>
      <c r="G182" s="33" t="s">
        <v>144</v>
      </c>
      <c r="H182" s="34">
        <v>940050</v>
      </c>
      <c r="I182" s="34">
        <v>343229.29</v>
      </c>
    </row>
    <row r="183" spans="2:9" ht="56.25" outlineLevel="1" x14ac:dyDescent="0.2">
      <c r="B183" s="32" t="s">
        <v>107</v>
      </c>
      <c r="C183" s="33" t="s">
        <v>108</v>
      </c>
      <c r="D183" s="32" t="s">
        <v>272</v>
      </c>
      <c r="E183" s="33" t="s">
        <v>162</v>
      </c>
      <c r="F183" s="32" t="s">
        <v>24</v>
      </c>
      <c r="G183" s="33" t="s">
        <v>156</v>
      </c>
      <c r="H183" s="34">
        <v>140600</v>
      </c>
      <c r="I183" s="34">
        <v>140600</v>
      </c>
    </row>
    <row r="184" spans="2:9" ht="67.5" outlineLevel="1" x14ac:dyDescent="0.2">
      <c r="B184" s="32" t="s">
        <v>107</v>
      </c>
      <c r="C184" s="33" t="s">
        <v>108</v>
      </c>
      <c r="D184" s="32" t="s">
        <v>273</v>
      </c>
      <c r="E184" s="33" t="s">
        <v>136</v>
      </c>
      <c r="F184" s="32" t="s">
        <v>48</v>
      </c>
      <c r="G184" s="33" t="s">
        <v>143</v>
      </c>
      <c r="H184" s="34">
        <v>3427420</v>
      </c>
      <c r="I184" s="34">
        <v>1427085.26</v>
      </c>
    </row>
    <row r="185" spans="2:9" ht="67.5" outlineLevel="1" x14ac:dyDescent="0.2">
      <c r="B185" s="32" t="s">
        <v>107</v>
      </c>
      <c r="C185" s="33" t="s">
        <v>108</v>
      </c>
      <c r="D185" s="32" t="s">
        <v>273</v>
      </c>
      <c r="E185" s="33" t="s">
        <v>136</v>
      </c>
      <c r="F185" s="32" t="s">
        <v>49</v>
      </c>
      <c r="G185" s="33" t="s">
        <v>144</v>
      </c>
      <c r="H185" s="34">
        <v>1035080</v>
      </c>
      <c r="I185" s="34">
        <v>312084.59999999998</v>
      </c>
    </row>
    <row r="186" spans="2:9" ht="67.5" outlineLevel="1" x14ac:dyDescent="0.2">
      <c r="B186" s="32" t="s">
        <v>107</v>
      </c>
      <c r="C186" s="33" t="s">
        <v>108</v>
      </c>
      <c r="D186" s="32" t="s">
        <v>274</v>
      </c>
      <c r="E186" s="33" t="s">
        <v>137</v>
      </c>
      <c r="F186" s="32" t="s">
        <v>48</v>
      </c>
      <c r="G186" s="33" t="s">
        <v>143</v>
      </c>
      <c r="H186" s="34">
        <v>1142474</v>
      </c>
      <c r="I186" s="34">
        <v>461967.35</v>
      </c>
    </row>
    <row r="187" spans="2:9" ht="67.5" outlineLevel="1" x14ac:dyDescent="0.2">
      <c r="B187" s="32" t="s">
        <v>107</v>
      </c>
      <c r="C187" s="33" t="s">
        <v>108</v>
      </c>
      <c r="D187" s="32" t="s">
        <v>274</v>
      </c>
      <c r="E187" s="33" t="s">
        <v>137</v>
      </c>
      <c r="F187" s="32" t="s">
        <v>49</v>
      </c>
      <c r="G187" s="33" t="s">
        <v>144</v>
      </c>
      <c r="H187" s="34">
        <v>345026</v>
      </c>
      <c r="I187" s="34">
        <v>100853.82</v>
      </c>
    </row>
    <row r="188" spans="2:9" ht="56.25" outlineLevel="1" x14ac:dyDescent="0.2">
      <c r="B188" s="32" t="s">
        <v>107</v>
      </c>
      <c r="C188" s="33" t="s">
        <v>108</v>
      </c>
      <c r="D188" s="32" t="s">
        <v>275</v>
      </c>
      <c r="E188" s="33" t="s">
        <v>162</v>
      </c>
      <c r="F188" s="32" t="s">
        <v>24</v>
      </c>
      <c r="G188" s="33" t="s">
        <v>156</v>
      </c>
      <c r="H188" s="34">
        <v>45900</v>
      </c>
      <c r="I188" s="34">
        <v>45900</v>
      </c>
    </row>
    <row r="189" spans="2:9" ht="33.75" outlineLevel="1" x14ac:dyDescent="0.2">
      <c r="B189" s="32" t="s">
        <v>107</v>
      </c>
      <c r="C189" s="33" t="s">
        <v>108</v>
      </c>
      <c r="D189" s="32" t="s">
        <v>276</v>
      </c>
      <c r="E189" s="33" t="s">
        <v>186</v>
      </c>
      <c r="F189" s="32" t="s">
        <v>24</v>
      </c>
      <c r="G189" s="33" t="s">
        <v>156</v>
      </c>
      <c r="H189" s="34">
        <v>2865100</v>
      </c>
      <c r="I189" s="34">
        <v>1364250</v>
      </c>
    </row>
    <row r="190" spans="2:9" ht="33.75" outlineLevel="1" x14ac:dyDescent="0.2">
      <c r="B190" s="32" t="s">
        <v>107</v>
      </c>
      <c r="C190" s="33" t="s">
        <v>108</v>
      </c>
      <c r="D190" s="32" t="s">
        <v>55</v>
      </c>
      <c r="E190" s="33" t="s">
        <v>32</v>
      </c>
      <c r="F190" s="32" t="s">
        <v>33</v>
      </c>
      <c r="G190" s="33" t="s">
        <v>34</v>
      </c>
      <c r="H190" s="34">
        <v>10000</v>
      </c>
      <c r="I190" s="34">
        <v>7803</v>
      </c>
    </row>
    <row r="191" spans="2:9" ht="22.5" outlineLevel="1" x14ac:dyDescent="0.2">
      <c r="B191" s="32" t="s">
        <v>107</v>
      </c>
      <c r="C191" s="33" t="s">
        <v>108</v>
      </c>
      <c r="D191" s="32" t="s">
        <v>221</v>
      </c>
      <c r="E191" s="33" t="s">
        <v>222</v>
      </c>
      <c r="F191" s="32" t="s">
        <v>24</v>
      </c>
      <c r="G191" s="33" t="s">
        <v>156</v>
      </c>
      <c r="H191" s="34">
        <v>324700</v>
      </c>
      <c r="I191" s="34">
        <v>103200</v>
      </c>
    </row>
    <row r="192" spans="2:9" outlineLevel="1" x14ac:dyDescent="0.2">
      <c r="B192" s="35" t="s">
        <v>107</v>
      </c>
      <c r="C192" s="36" t="s">
        <v>108</v>
      </c>
      <c r="D192" s="35"/>
      <c r="E192" s="36"/>
      <c r="F192" s="35"/>
      <c r="G192" s="36"/>
      <c r="H192" s="29">
        <f>SUM(H172:H191)</f>
        <v>31766869.34</v>
      </c>
      <c r="I192" s="29">
        <f>SUM(I172:I191)</f>
        <v>13736166.519999998</v>
      </c>
    </row>
    <row r="193" spans="2:9" ht="22.5" outlineLevel="1" x14ac:dyDescent="0.2">
      <c r="B193" s="32" t="s">
        <v>95</v>
      </c>
      <c r="C193" s="33" t="s">
        <v>96</v>
      </c>
      <c r="D193" s="32" t="s">
        <v>277</v>
      </c>
      <c r="E193" s="33" t="s">
        <v>278</v>
      </c>
      <c r="F193" s="32" t="s">
        <v>24</v>
      </c>
      <c r="G193" s="33" t="s">
        <v>156</v>
      </c>
      <c r="H193" s="34">
        <v>41400</v>
      </c>
      <c r="I193" s="34">
        <v>2750</v>
      </c>
    </row>
    <row r="194" spans="2:9" ht="22.5" outlineLevel="1" x14ac:dyDescent="0.2">
      <c r="B194" s="32" t="s">
        <v>95</v>
      </c>
      <c r="C194" s="33" t="s">
        <v>96</v>
      </c>
      <c r="D194" s="32" t="s">
        <v>279</v>
      </c>
      <c r="E194" s="33" t="s">
        <v>278</v>
      </c>
      <c r="F194" s="32" t="s">
        <v>24</v>
      </c>
      <c r="G194" s="33" t="s">
        <v>156</v>
      </c>
      <c r="H194" s="34">
        <v>42500</v>
      </c>
      <c r="I194" s="34">
        <v>10625</v>
      </c>
    </row>
    <row r="195" spans="2:9" ht="33.75" outlineLevel="1" x14ac:dyDescent="0.2">
      <c r="B195" s="32" t="s">
        <v>95</v>
      </c>
      <c r="C195" s="33" t="s">
        <v>96</v>
      </c>
      <c r="D195" s="32" t="s">
        <v>280</v>
      </c>
      <c r="E195" s="33" t="s">
        <v>187</v>
      </c>
      <c r="F195" s="32" t="s">
        <v>48</v>
      </c>
      <c r="G195" s="33" t="s">
        <v>143</v>
      </c>
      <c r="H195" s="34">
        <v>270810</v>
      </c>
      <c r="I195" s="34">
        <v>0</v>
      </c>
    </row>
    <row r="196" spans="2:9" ht="56.25" outlineLevel="1" x14ac:dyDescent="0.2">
      <c r="B196" s="32" t="s">
        <v>95</v>
      </c>
      <c r="C196" s="33" t="s">
        <v>96</v>
      </c>
      <c r="D196" s="32" t="s">
        <v>280</v>
      </c>
      <c r="E196" s="33" t="s">
        <v>187</v>
      </c>
      <c r="F196" s="32" t="s">
        <v>49</v>
      </c>
      <c r="G196" s="33" t="s">
        <v>144</v>
      </c>
      <c r="H196" s="34">
        <v>113290</v>
      </c>
      <c r="I196" s="34">
        <v>0</v>
      </c>
    </row>
    <row r="197" spans="2:9" ht="33.75" outlineLevel="1" x14ac:dyDescent="0.2">
      <c r="B197" s="32" t="s">
        <v>95</v>
      </c>
      <c r="C197" s="33" t="s">
        <v>96</v>
      </c>
      <c r="D197" s="32" t="s">
        <v>280</v>
      </c>
      <c r="E197" s="33" t="s">
        <v>187</v>
      </c>
      <c r="F197" s="32" t="s">
        <v>24</v>
      </c>
      <c r="G197" s="33" t="s">
        <v>156</v>
      </c>
      <c r="H197" s="34">
        <v>10971323.15</v>
      </c>
      <c r="I197" s="34">
        <v>6340453.6299999999</v>
      </c>
    </row>
    <row r="198" spans="2:9" ht="33.75" x14ac:dyDescent="0.2">
      <c r="B198" s="32" t="s">
        <v>95</v>
      </c>
      <c r="C198" s="33" t="s">
        <v>96</v>
      </c>
      <c r="D198" s="32" t="s">
        <v>280</v>
      </c>
      <c r="E198" s="33" t="s">
        <v>187</v>
      </c>
      <c r="F198" s="32" t="s">
        <v>208</v>
      </c>
      <c r="G198" s="33" t="s">
        <v>209</v>
      </c>
      <c r="H198" s="34">
        <v>14842021.9</v>
      </c>
      <c r="I198" s="34">
        <v>8273419.8899999997</v>
      </c>
    </row>
    <row r="199" spans="2:9" ht="45" outlineLevel="1" x14ac:dyDescent="0.2">
      <c r="B199" s="32" t="s">
        <v>95</v>
      </c>
      <c r="C199" s="33" t="s">
        <v>96</v>
      </c>
      <c r="D199" s="32" t="s">
        <v>280</v>
      </c>
      <c r="E199" s="33" t="s">
        <v>187</v>
      </c>
      <c r="F199" s="32" t="s">
        <v>194</v>
      </c>
      <c r="G199" s="33" t="s">
        <v>195</v>
      </c>
      <c r="H199" s="34">
        <v>404210.14</v>
      </c>
      <c r="I199" s="34">
        <v>17213.22</v>
      </c>
    </row>
    <row r="200" spans="2:9" ht="33.75" outlineLevel="1" x14ac:dyDescent="0.2">
      <c r="B200" s="32" t="s">
        <v>95</v>
      </c>
      <c r="C200" s="33" t="s">
        <v>96</v>
      </c>
      <c r="D200" s="32" t="s">
        <v>280</v>
      </c>
      <c r="E200" s="33" t="s">
        <v>187</v>
      </c>
      <c r="F200" s="32" t="s">
        <v>169</v>
      </c>
      <c r="G200" s="33" t="s">
        <v>170</v>
      </c>
      <c r="H200" s="34">
        <v>60400</v>
      </c>
      <c r="I200" s="34">
        <v>0</v>
      </c>
    </row>
    <row r="201" spans="2:9" ht="56.25" outlineLevel="1" x14ac:dyDescent="0.2">
      <c r="B201" s="32" t="s">
        <v>95</v>
      </c>
      <c r="C201" s="33" t="s">
        <v>96</v>
      </c>
      <c r="D201" s="32" t="s">
        <v>281</v>
      </c>
      <c r="E201" s="33" t="s">
        <v>202</v>
      </c>
      <c r="F201" s="32" t="s">
        <v>48</v>
      </c>
      <c r="G201" s="33" t="s">
        <v>143</v>
      </c>
      <c r="H201" s="34">
        <v>9753228.8800000008</v>
      </c>
      <c r="I201" s="34">
        <v>5776835.8899999997</v>
      </c>
    </row>
    <row r="202" spans="2:9" ht="56.25" outlineLevel="1" x14ac:dyDescent="0.2">
      <c r="B202" s="32" t="s">
        <v>95</v>
      </c>
      <c r="C202" s="33" t="s">
        <v>96</v>
      </c>
      <c r="D202" s="32" t="s">
        <v>281</v>
      </c>
      <c r="E202" s="33" t="s">
        <v>202</v>
      </c>
      <c r="F202" s="32" t="s">
        <v>49</v>
      </c>
      <c r="G202" s="33" t="s">
        <v>144</v>
      </c>
      <c r="H202" s="34">
        <v>2945475.12</v>
      </c>
      <c r="I202" s="34">
        <v>1364054.11</v>
      </c>
    </row>
    <row r="203" spans="2:9" ht="67.5" outlineLevel="1" x14ac:dyDescent="0.2">
      <c r="B203" s="32" t="s">
        <v>95</v>
      </c>
      <c r="C203" s="33" t="s">
        <v>96</v>
      </c>
      <c r="D203" s="32" t="s">
        <v>282</v>
      </c>
      <c r="E203" s="33" t="s">
        <v>138</v>
      </c>
      <c r="F203" s="32" t="s">
        <v>48</v>
      </c>
      <c r="G203" s="33" t="s">
        <v>143</v>
      </c>
      <c r="H203" s="34">
        <v>88705321.060000002</v>
      </c>
      <c r="I203" s="34">
        <v>44378884.950000003</v>
      </c>
    </row>
    <row r="204" spans="2:9" ht="67.5" outlineLevel="1" x14ac:dyDescent="0.2">
      <c r="B204" s="32" t="s">
        <v>95</v>
      </c>
      <c r="C204" s="33" t="s">
        <v>96</v>
      </c>
      <c r="D204" s="32" t="s">
        <v>282</v>
      </c>
      <c r="E204" s="33" t="s">
        <v>138</v>
      </c>
      <c r="F204" s="32" t="s">
        <v>49</v>
      </c>
      <c r="G204" s="33" t="s">
        <v>144</v>
      </c>
      <c r="H204" s="34">
        <v>26788978.940000001</v>
      </c>
      <c r="I204" s="34">
        <v>9586916.1199999992</v>
      </c>
    </row>
    <row r="205" spans="2:9" ht="67.5" outlineLevel="1" x14ac:dyDescent="0.2">
      <c r="B205" s="32" t="s">
        <v>95</v>
      </c>
      <c r="C205" s="33" t="s">
        <v>96</v>
      </c>
      <c r="D205" s="32" t="s">
        <v>283</v>
      </c>
      <c r="E205" s="33" t="s">
        <v>139</v>
      </c>
      <c r="F205" s="32" t="s">
        <v>48</v>
      </c>
      <c r="G205" s="33" t="s">
        <v>143</v>
      </c>
      <c r="H205" s="34">
        <v>24003104.079999998</v>
      </c>
      <c r="I205" s="34">
        <v>11463198.4</v>
      </c>
    </row>
    <row r="206" spans="2:9" ht="67.5" outlineLevel="1" x14ac:dyDescent="0.2">
      <c r="B206" s="32" t="s">
        <v>95</v>
      </c>
      <c r="C206" s="33" t="s">
        <v>96</v>
      </c>
      <c r="D206" s="32" t="s">
        <v>283</v>
      </c>
      <c r="E206" s="33" t="s">
        <v>139</v>
      </c>
      <c r="F206" s="32" t="s">
        <v>49</v>
      </c>
      <c r="G206" s="33" t="s">
        <v>144</v>
      </c>
      <c r="H206" s="34">
        <v>7248895.9199999999</v>
      </c>
      <c r="I206" s="34">
        <v>2932808.37</v>
      </c>
    </row>
    <row r="207" spans="2:9" ht="56.25" outlineLevel="1" x14ac:dyDescent="0.2">
      <c r="B207" s="32" t="s">
        <v>95</v>
      </c>
      <c r="C207" s="33" t="s">
        <v>96</v>
      </c>
      <c r="D207" s="32" t="s">
        <v>284</v>
      </c>
      <c r="E207" s="33" t="s">
        <v>140</v>
      </c>
      <c r="F207" s="32" t="s">
        <v>24</v>
      </c>
      <c r="G207" s="33" t="s">
        <v>156</v>
      </c>
      <c r="H207" s="34">
        <v>7828600</v>
      </c>
      <c r="I207" s="34">
        <v>5588034</v>
      </c>
    </row>
    <row r="208" spans="2:9" ht="56.25" outlineLevel="1" x14ac:dyDescent="0.2">
      <c r="B208" s="32" t="s">
        <v>95</v>
      </c>
      <c r="C208" s="33" t="s">
        <v>96</v>
      </c>
      <c r="D208" s="32" t="s">
        <v>285</v>
      </c>
      <c r="E208" s="33" t="s">
        <v>200</v>
      </c>
      <c r="F208" s="32" t="s">
        <v>24</v>
      </c>
      <c r="G208" s="33" t="s">
        <v>156</v>
      </c>
      <c r="H208" s="34">
        <v>877551.02</v>
      </c>
      <c r="I208" s="34">
        <v>877551.02</v>
      </c>
    </row>
    <row r="209" spans="2:9" ht="56.25" outlineLevel="1" x14ac:dyDescent="0.2">
      <c r="B209" s="32" t="s">
        <v>95</v>
      </c>
      <c r="C209" s="33" t="s">
        <v>96</v>
      </c>
      <c r="D209" s="32" t="s">
        <v>286</v>
      </c>
      <c r="E209" s="33" t="s">
        <v>287</v>
      </c>
      <c r="F209" s="32" t="s">
        <v>24</v>
      </c>
      <c r="G209" s="33" t="s">
        <v>156</v>
      </c>
      <c r="H209" s="34">
        <v>1032800</v>
      </c>
      <c r="I209" s="34">
        <v>0</v>
      </c>
    </row>
    <row r="210" spans="2:9" ht="45" outlineLevel="1" x14ac:dyDescent="0.2">
      <c r="B210" s="32" t="s">
        <v>95</v>
      </c>
      <c r="C210" s="33" t="s">
        <v>96</v>
      </c>
      <c r="D210" s="32" t="s">
        <v>288</v>
      </c>
      <c r="E210" s="33" t="s">
        <v>289</v>
      </c>
      <c r="F210" s="32" t="s">
        <v>24</v>
      </c>
      <c r="G210" s="33" t="s">
        <v>156</v>
      </c>
      <c r="H210" s="34">
        <v>165000</v>
      </c>
      <c r="I210" s="34">
        <v>0</v>
      </c>
    </row>
    <row r="211" spans="2:9" ht="33.75" outlineLevel="1" x14ac:dyDescent="0.2">
      <c r="B211" s="32" t="s">
        <v>95</v>
      </c>
      <c r="C211" s="33" t="s">
        <v>96</v>
      </c>
      <c r="D211" s="32" t="s">
        <v>290</v>
      </c>
      <c r="E211" s="33" t="s">
        <v>291</v>
      </c>
      <c r="F211" s="32" t="s">
        <v>24</v>
      </c>
      <c r="G211" s="33" t="s">
        <v>156</v>
      </c>
      <c r="H211" s="34">
        <v>252200</v>
      </c>
      <c r="I211" s="34">
        <v>252200</v>
      </c>
    </row>
    <row r="212" spans="2:9" ht="90" outlineLevel="1" x14ac:dyDescent="0.2">
      <c r="B212" s="32" t="s">
        <v>95</v>
      </c>
      <c r="C212" s="33" t="s">
        <v>96</v>
      </c>
      <c r="D212" s="32" t="s">
        <v>292</v>
      </c>
      <c r="E212" s="40" t="s">
        <v>293</v>
      </c>
      <c r="F212" s="32" t="s">
        <v>24</v>
      </c>
      <c r="G212" s="33" t="s">
        <v>156</v>
      </c>
      <c r="H212" s="34">
        <v>1052631.58</v>
      </c>
      <c r="I212" s="34">
        <v>1052631.58</v>
      </c>
    </row>
    <row r="213" spans="2:9" ht="78.75" outlineLevel="1" x14ac:dyDescent="0.2">
      <c r="B213" s="32" t="s">
        <v>95</v>
      </c>
      <c r="C213" s="33" t="s">
        <v>96</v>
      </c>
      <c r="D213" s="32" t="s">
        <v>294</v>
      </c>
      <c r="E213" s="33" t="s">
        <v>295</v>
      </c>
      <c r="F213" s="32" t="s">
        <v>24</v>
      </c>
      <c r="G213" s="33" t="s">
        <v>156</v>
      </c>
      <c r="H213" s="34">
        <v>5263157.9000000004</v>
      </c>
      <c r="I213" s="34">
        <v>3044537.79</v>
      </c>
    </row>
    <row r="214" spans="2:9" ht="90" outlineLevel="1" x14ac:dyDescent="0.2">
      <c r="B214" s="32" t="s">
        <v>95</v>
      </c>
      <c r="C214" s="33" t="s">
        <v>96</v>
      </c>
      <c r="D214" s="32" t="s">
        <v>296</v>
      </c>
      <c r="E214" s="33" t="s">
        <v>297</v>
      </c>
      <c r="F214" s="32" t="s">
        <v>24</v>
      </c>
      <c r="G214" s="33" t="s">
        <v>156</v>
      </c>
      <c r="H214" s="34">
        <v>1052631.58</v>
      </c>
      <c r="I214" s="34">
        <v>383290</v>
      </c>
    </row>
    <row r="215" spans="2:9" ht="33.75" outlineLevel="1" x14ac:dyDescent="0.2">
      <c r="B215" s="32" t="s">
        <v>95</v>
      </c>
      <c r="C215" s="33" t="s">
        <v>96</v>
      </c>
      <c r="D215" s="32" t="s">
        <v>298</v>
      </c>
      <c r="E215" s="33" t="s">
        <v>187</v>
      </c>
      <c r="F215" s="32" t="s">
        <v>24</v>
      </c>
      <c r="G215" s="33" t="s">
        <v>156</v>
      </c>
      <c r="H215" s="34">
        <v>3998966.87</v>
      </c>
      <c r="I215" s="34">
        <v>1704029.19</v>
      </c>
    </row>
    <row r="216" spans="2:9" ht="56.25" outlineLevel="1" x14ac:dyDescent="0.2">
      <c r="B216" s="32" t="s">
        <v>95</v>
      </c>
      <c r="C216" s="33" t="s">
        <v>96</v>
      </c>
      <c r="D216" s="32" t="s">
        <v>299</v>
      </c>
      <c r="E216" s="33" t="s">
        <v>188</v>
      </c>
      <c r="F216" s="32" t="s">
        <v>24</v>
      </c>
      <c r="G216" s="33" t="s">
        <v>156</v>
      </c>
      <c r="H216" s="34">
        <v>5498000</v>
      </c>
      <c r="I216" s="34">
        <v>2497163.23</v>
      </c>
    </row>
    <row r="217" spans="2:9" ht="56.25" outlineLevel="1" x14ac:dyDescent="0.2">
      <c r="B217" s="32" t="s">
        <v>95</v>
      </c>
      <c r="C217" s="33" t="s">
        <v>96</v>
      </c>
      <c r="D217" s="32" t="s">
        <v>300</v>
      </c>
      <c r="E217" s="33" t="s">
        <v>301</v>
      </c>
      <c r="F217" s="32" t="s">
        <v>24</v>
      </c>
      <c r="G217" s="33" t="s">
        <v>156</v>
      </c>
      <c r="H217" s="34">
        <v>9674025.0099999998</v>
      </c>
      <c r="I217" s="34">
        <v>4600923.88</v>
      </c>
    </row>
    <row r="218" spans="2:9" ht="45" outlineLevel="1" x14ac:dyDescent="0.2">
      <c r="B218" s="32" t="s">
        <v>95</v>
      </c>
      <c r="C218" s="33" t="s">
        <v>96</v>
      </c>
      <c r="D218" s="32" t="s">
        <v>302</v>
      </c>
      <c r="E218" s="33" t="s">
        <v>303</v>
      </c>
      <c r="F218" s="32" t="s">
        <v>194</v>
      </c>
      <c r="G218" s="33" t="s">
        <v>195</v>
      </c>
      <c r="H218" s="34">
        <v>4100000</v>
      </c>
      <c r="I218" s="34">
        <v>1930124.18</v>
      </c>
    </row>
    <row r="219" spans="2:9" ht="45" outlineLevel="1" x14ac:dyDescent="0.2">
      <c r="B219" s="32" t="s">
        <v>95</v>
      </c>
      <c r="C219" s="33" t="s">
        <v>96</v>
      </c>
      <c r="D219" s="32" t="s">
        <v>304</v>
      </c>
      <c r="E219" s="33" t="s">
        <v>305</v>
      </c>
      <c r="F219" s="32" t="s">
        <v>194</v>
      </c>
      <c r="G219" s="33" t="s">
        <v>195</v>
      </c>
      <c r="H219" s="34">
        <v>34766360</v>
      </c>
      <c r="I219" s="34">
        <v>16512549.310000001</v>
      </c>
    </row>
    <row r="220" spans="2:9" ht="56.25" outlineLevel="1" x14ac:dyDescent="0.2">
      <c r="B220" s="32" t="s">
        <v>95</v>
      </c>
      <c r="C220" s="33" t="s">
        <v>96</v>
      </c>
      <c r="D220" s="32" t="s">
        <v>203</v>
      </c>
      <c r="E220" s="33" t="s">
        <v>204</v>
      </c>
      <c r="F220" s="32" t="s">
        <v>48</v>
      </c>
      <c r="G220" s="33" t="s">
        <v>143</v>
      </c>
      <c r="H220" s="34">
        <v>49100</v>
      </c>
      <c r="I220" s="34">
        <v>9110</v>
      </c>
    </row>
    <row r="221" spans="2:9" ht="56.25" outlineLevel="1" x14ac:dyDescent="0.2">
      <c r="B221" s="32" t="s">
        <v>95</v>
      </c>
      <c r="C221" s="33" t="s">
        <v>96</v>
      </c>
      <c r="D221" s="32" t="s">
        <v>203</v>
      </c>
      <c r="E221" s="33" t="s">
        <v>204</v>
      </c>
      <c r="F221" s="32" t="s">
        <v>49</v>
      </c>
      <c r="G221" s="33" t="s">
        <v>144</v>
      </c>
      <c r="H221" s="34">
        <v>14800</v>
      </c>
      <c r="I221" s="34">
        <v>3042.65</v>
      </c>
    </row>
    <row r="222" spans="2:9" ht="33.75" outlineLevel="1" x14ac:dyDescent="0.2">
      <c r="B222" s="32" t="s">
        <v>95</v>
      </c>
      <c r="C222" s="33" t="s">
        <v>96</v>
      </c>
      <c r="D222" s="32" t="s">
        <v>55</v>
      </c>
      <c r="E222" s="33" t="s">
        <v>32</v>
      </c>
      <c r="F222" s="32" t="s">
        <v>33</v>
      </c>
      <c r="G222" s="33" t="s">
        <v>34</v>
      </c>
      <c r="H222" s="34">
        <v>234180</v>
      </c>
      <c r="I222" s="34">
        <v>146714</v>
      </c>
    </row>
    <row r="223" spans="2:9" ht="33.75" outlineLevel="1" x14ac:dyDescent="0.2">
      <c r="B223" s="32" t="s">
        <v>95</v>
      </c>
      <c r="C223" s="33" t="s">
        <v>96</v>
      </c>
      <c r="D223" s="32" t="s">
        <v>55</v>
      </c>
      <c r="E223" s="33" t="s">
        <v>32</v>
      </c>
      <c r="F223" s="32" t="s">
        <v>169</v>
      </c>
      <c r="G223" s="33" t="s">
        <v>170</v>
      </c>
      <c r="H223" s="34">
        <v>60400</v>
      </c>
      <c r="I223" s="34">
        <v>56117</v>
      </c>
    </row>
    <row r="224" spans="2:9" ht="45" outlineLevel="1" x14ac:dyDescent="0.2">
      <c r="B224" s="32" t="s">
        <v>95</v>
      </c>
      <c r="C224" s="33" t="s">
        <v>96</v>
      </c>
      <c r="D224" s="32" t="s">
        <v>306</v>
      </c>
      <c r="E224" s="33" t="s">
        <v>307</v>
      </c>
      <c r="F224" s="32" t="s">
        <v>308</v>
      </c>
      <c r="G224" s="33" t="s">
        <v>309</v>
      </c>
      <c r="H224" s="34">
        <v>1000</v>
      </c>
      <c r="I224" s="34">
        <v>1000</v>
      </c>
    </row>
    <row r="225" spans="2:9" outlineLevel="1" x14ac:dyDescent="0.2">
      <c r="B225" s="35" t="s">
        <v>95</v>
      </c>
      <c r="C225" s="36" t="s">
        <v>96</v>
      </c>
      <c r="D225" s="35"/>
      <c r="E225" s="36"/>
      <c r="F225" s="35"/>
      <c r="G225" s="36"/>
      <c r="H225" s="41">
        <f>SUM(H193:H224)</f>
        <v>262112363.15000001</v>
      </c>
      <c r="I225" s="41">
        <f>SUM(I193:I224)</f>
        <v>128806177.41000003</v>
      </c>
    </row>
    <row r="226" spans="2:9" ht="33.75" outlineLevel="1" x14ac:dyDescent="0.2">
      <c r="B226" s="32" t="s">
        <v>153</v>
      </c>
      <c r="C226" s="33" t="s">
        <v>154</v>
      </c>
      <c r="D226" s="32" t="s">
        <v>310</v>
      </c>
      <c r="E226" s="33" t="s">
        <v>183</v>
      </c>
      <c r="F226" s="32" t="s">
        <v>48</v>
      </c>
      <c r="G226" s="33" t="s">
        <v>143</v>
      </c>
      <c r="H226" s="34">
        <v>6498300</v>
      </c>
      <c r="I226" s="34">
        <v>2855755.23</v>
      </c>
    </row>
    <row r="227" spans="2:9" ht="56.25" outlineLevel="1" x14ac:dyDescent="0.2">
      <c r="B227" s="32" t="s">
        <v>153</v>
      </c>
      <c r="C227" s="33" t="s">
        <v>154</v>
      </c>
      <c r="D227" s="32" t="s">
        <v>310</v>
      </c>
      <c r="E227" s="33" t="s">
        <v>183</v>
      </c>
      <c r="F227" s="32" t="s">
        <v>49</v>
      </c>
      <c r="G227" s="33" t="s">
        <v>144</v>
      </c>
      <c r="H227" s="34">
        <v>1716500</v>
      </c>
      <c r="I227" s="34">
        <v>680184.55</v>
      </c>
    </row>
    <row r="228" spans="2:9" ht="33.75" outlineLevel="1" x14ac:dyDescent="0.2">
      <c r="B228" s="32" t="s">
        <v>153</v>
      </c>
      <c r="C228" s="33" t="s">
        <v>154</v>
      </c>
      <c r="D228" s="32" t="s">
        <v>310</v>
      </c>
      <c r="E228" s="33" t="s">
        <v>183</v>
      </c>
      <c r="F228" s="32" t="s">
        <v>24</v>
      </c>
      <c r="G228" s="33" t="s">
        <v>156</v>
      </c>
      <c r="H228" s="34">
        <v>899609.47</v>
      </c>
      <c r="I228" s="34">
        <v>169280.11</v>
      </c>
    </row>
    <row r="229" spans="2:9" ht="33.75" outlineLevel="1" x14ac:dyDescent="0.2">
      <c r="B229" s="32" t="s">
        <v>153</v>
      </c>
      <c r="C229" s="33" t="s">
        <v>154</v>
      </c>
      <c r="D229" s="32" t="s">
        <v>310</v>
      </c>
      <c r="E229" s="33" t="s">
        <v>183</v>
      </c>
      <c r="F229" s="32" t="s">
        <v>208</v>
      </c>
      <c r="G229" s="33" t="s">
        <v>209</v>
      </c>
      <c r="H229" s="34">
        <v>692216.62</v>
      </c>
      <c r="I229" s="34">
        <v>366288.02</v>
      </c>
    </row>
    <row r="230" spans="2:9" ht="33.75" outlineLevel="1" x14ac:dyDescent="0.2">
      <c r="B230" s="32" t="s">
        <v>153</v>
      </c>
      <c r="C230" s="33" t="s">
        <v>154</v>
      </c>
      <c r="D230" s="32" t="s">
        <v>310</v>
      </c>
      <c r="E230" s="33" t="s">
        <v>183</v>
      </c>
      <c r="F230" s="32" t="s">
        <v>169</v>
      </c>
      <c r="G230" s="33" t="s">
        <v>170</v>
      </c>
      <c r="H230" s="34">
        <v>10000</v>
      </c>
      <c r="I230" s="34">
        <v>0</v>
      </c>
    </row>
    <row r="231" spans="2:9" ht="45" outlineLevel="1" x14ac:dyDescent="0.2">
      <c r="B231" s="32" t="s">
        <v>153</v>
      </c>
      <c r="C231" s="33" t="s">
        <v>154</v>
      </c>
      <c r="D231" s="32" t="s">
        <v>311</v>
      </c>
      <c r="E231" s="33" t="s">
        <v>312</v>
      </c>
      <c r="F231" s="32" t="s">
        <v>24</v>
      </c>
      <c r="G231" s="33" t="s">
        <v>156</v>
      </c>
      <c r="H231" s="34">
        <v>526700</v>
      </c>
      <c r="I231" s="34">
        <v>526700</v>
      </c>
    </row>
    <row r="232" spans="2:9" ht="45" outlineLevel="1" x14ac:dyDescent="0.2">
      <c r="B232" s="32" t="s">
        <v>153</v>
      </c>
      <c r="C232" s="33" t="s">
        <v>154</v>
      </c>
      <c r="D232" s="32" t="s">
        <v>313</v>
      </c>
      <c r="E232" s="33" t="s">
        <v>216</v>
      </c>
      <c r="F232" s="32" t="s">
        <v>48</v>
      </c>
      <c r="G232" s="33" t="s">
        <v>143</v>
      </c>
      <c r="H232" s="34">
        <v>1106000</v>
      </c>
      <c r="I232" s="34">
        <v>438639.75</v>
      </c>
    </row>
    <row r="233" spans="2:9" ht="56.25" outlineLevel="1" x14ac:dyDescent="0.2">
      <c r="B233" s="32" t="s">
        <v>153</v>
      </c>
      <c r="C233" s="33" t="s">
        <v>154</v>
      </c>
      <c r="D233" s="32" t="s">
        <v>313</v>
      </c>
      <c r="E233" s="33" t="s">
        <v>216</v>
      </c>
      <c r="F233" s="32" t="s">
        <v>49</v>
      </c>
      <c r="G233" s="33" t="s">
        <v>144</v>
      </c>
      <c r="H233" s="34">
        <v>334000</v>
      </c>
      <c r="I233" s="34">
        <v>117466.3</v>
      </c>
    </row>
    <row r="234" spans="2:9" ht="22.5" outlineLevel="1" x14ac:dyDescent="0.2">
      <c r="B234" s="32" t="s">
        <v>153</v>
      </c>
      <c r="C234" s="33" t="s">
        <v>154</v>
      </c>
      <c r="D234" s="32" t="s">
        <v>314</v>
      </c>
      <c r="E234" s="33" t="s">
        <v>82</v>
      </c>
      <c r="F234" s="32" t="s">
        <v>217</v>
      </c>
      <c r="G234" s="33" t="s">
        <v>218</v>
      </c>
      <c r="H234" s="34">
        <v>1440000</v>
      </c>
      <c r="I234" s="34">
        <v>556106.05000000005</v>
      </c>
    </row>
    <row r="235" spans="2:9" ht="33.75" outlineLevel="1" x14ac:dyDescent="0.2">
      <c r="B235" s="32" t="s">
        <v>153</v>
      </c>
      <c r="C235" s="33" t="s">
        <v>154</v>
      </c>
      <c r="D235" s="32" t="s">
        <v>55</v>
      </c>
      <c r="E235" s="33" t="s">
        <v>32</v>
      </c>
      <c r="F235" s="32" t="s">
        <v>33</v>
      </c>
      <c r="G235" s="33" t="s">
        <v>34</v>
      </c>
      <c r="H235" s="34">
        <v>20000</v>
      </c>
      <c r="I235" s="34">
        <v>16536</v>
      </c>
    </row>
    <row r="236" spans="2:9" ht="22.5" outlineLevel="1" x14ac:dyDescent="0.2">
      <c r="B236" s="35" t="s">
        <v>153</v>
      </c>
      <c r="C236" s="36" t="s">
        <v>154</v>
      </c>
      <c r="D236" s="35"/>
      <c r="E236" s="36"/>
      <c r="F236" s="35"/>
      <c r="G236" s="36"/>
      <c r="H236" s="29">
        <f>SUM(H226:H235)</f>
        <v>13243326.09</v>
      </c>
      <c r="I236" s="29">
        <f>SUM(I226:I235)</f>
        <v>5726956.0099999998</v>
      </c>
    </row>
    <row r="237" spans="2:9" ht="33.75" outlineLevel="1" x14ac:dyDescent="0.2">
      <c r="B237" s="32" t="s">
        <v>110</v>
      </c>
      <c r="C237" s="33" t="s">
        <v>111</v>
      </c>
      <c r="D237" s="32" t="s">
        <v>112</v>
      </c>
      <c r="E237" s="33" t="s">
        <v>189</v>
      </c>
      <c r="F237" s="32" t="s">
        <v>48</v>
      </c>
      <c r="G237" s="33" t="s">
        <v>143</v>
      </c>
      <c r="H237" s="34">
        <v>5126100</v>
      </c>
      <c r="I237" s="34">
        <v>2407484.63</v>
      </c>
    </row>
    <row r="238" spans="2:9" ht="56.25" x14ac:dyDescent="0.2">
      <c r="B238" s="32" t="s">
        <v>110</v>
      </c>
      <c r="C238" s="33" t="s">
        <v>111</v>
      </c>
      <c r="D238" s="32" t="s">
        <v>112</v>
      </c>
      <c r="E238" s="33" t="s">
        <v>189</v>
      </c>
      <c r="F238" s="32" t="s">
        <v>49</v>
      </c>
      <c r="G238" s="33" t="s">
        <v>144</v>
      </c>
      <c r="H238" s="34">
        <v>1563400</v>
      </c>
      <c r="I238" s="34">
        <v>518263.43</v>
      </c>
    </row>
    <row r="239" spans="2:9" ht="33.75" outlineLevel="1" x14ac:dyDescent="0.2">
      <c r="B239" s="32" t="s">
        <v>110</v>
      </c>
      <c r="C239" s="33" t="s">
        <v>111</v>
      </c>
      <c r="D239" s="32" t="s">
        <v>112</v>
      </c>
      <c r="E239" s="33" t="s">
        <v>189</v>
      </c>
      <c r="F239" s="32" t="s">
        <v>24</v>
      </c>
      <c r="G239" s="33" t="s">
        <v>156</v>
      </c>
      <c r="H239" s="34">
        <v>855878.08</v>
      </c>
      <c r="I239" s="34">
        <v>449465.16</v>
      </c>
    </row>
    <row r="240" spans="2:9" ht="33.75" x14ac:dyDescent="0.2">
      <c r="B240" s="32" t="s">
        <v>110</v>
      </c>
      <c r="C240" s="33" t="s">
        <v>111</v>
      </c>
      <c r="D240" s="32" t="s">
        <v>112</v>
      </c>
      <c r="E240" s="33" t="s">
        <v>189</v>
      </c>
      <c r="F240" s="32" t="s">
        <v>208</v>
      </c>
      <c r="G240" s="33" t="s">
        <v>209</v>
      </c>
      <c r="H240" s="34">
        <v>266700</v>
      </c>
      <c r="I240" s="34">
        <v>90188.09</v>
      </c>
    </row>
    <row r="241" spans="2:9" ht="33.75" x14ac:dyDescent="0.2">
      <c r="B241" s="32" t="s">
        <v>110</v>
      </c>
      <c r="C241" s="33" t="s">
        <v>111</v>
      </c>
      <c r="D241" s="32" t="s">
        <v>112</v>
      </c>
      <c r="E241" s="33" t="s">
        <v>189</v>
      </c>
      <c r="F241" s="32" t="s">
        <v>33</v>
      </c>
      <c r="G241" s="33" t="s">
        <v>34</v>
      </c>
      <c r="H241" s="34">
        <v>174420</v>
      </c>
      <c r="I241" s="34">
        <v>0</v>
      </c>
    </row>
    <row r="242" spans="2:9" ht="33.75" x14ac:dyDescent="0.2">
      <c r="B242" s="32" t="s">
        <v>110</v>
      </c>
      <c r="C242" s="33" t="s">
        <v>111</v>
      </c>
      <c r="D242" s="32" t="s">
        <v>112</v>
      </c>
      <c r="E242" s="33" t="s">
        <v>189</v>
      </c>
      <c r="F242" s="32" t="s">
        <v>169</v>
      </c>
      <c r="G242" s="33" t="s">
        <v>170</v>
      </c>
      <c r="H242" s="34">
        <v>11000</v>
      </c>
      <c r="I242" s="34">
        <v>0</v>
      </c>
    </row>
    <row r="243" spans="2:9" ht="33.75" outlineLevel="1" x14ac:dyDescent="0.2">
      <c r="B243" s="32" t="s">
        <v>110</v>
      </c>
      <c r="C243" s="33" t="s">
        <v>111</v>
      </c>
      <c r="D243" s="32" t="s">
        <v>55</v>
      </c>
      <c r="E243" s="33" t="s">
        <v>32</v>
      </c>
      <c r="F243" s="32" t="s">
        <v>169</v>
      </c>
      <c r="G243" s="33" t="s">
        <v>170</v>
      </c>
      <c r="H243" s="34">
        <v>1500</v>
      </c>
      <c r="I243" s="34">
        <v>1461</v>
      </c>
    </row>
    <row r="244" spans="2:9" ht="56.25" x14ac:dyDescent="0.2">
      <c r="B244" s="32" t="s">
        <v>110</v>
      </c>
      <c r="C244" s="33" t="s">
        <v>111</v>
      </c>
      <c r="D244" s="32" t="s">
        <v>205</v>
      </c>
      <c r="E244" s="33" t="s">
        <v>109</v>
      </c>
      <c r="F244" s="32" t="s">
        <v>24</v>
      </c>
      <c r="G244" s="33" t="s">
        <v>156</v>
      </c>
      <c r="H244" s="34">
        <v>3006100</v>
      </c>
      <c r="I244" s="34">
        <v>0</v>
      </c>
    </row>
    <row r="245" spans="2:9" ht="22.5" outlineLevel="1" x14ac:dyDescent="0.2">
      <c r="B245" s="35" t="s">
        <v>110</v>
      </c>
      <c r="C245" s="36" t="s">
        <v>111</v>
      </c>
      <c r="D245" s="35"/>
      <c r="E245" s="36"/>
      <c r="F245" s="35"/>
      <c r="G245" s="36"/>
      <c r="H245" s="41">
        <f>SUM(H237:H244)</f>
        <v>11005098.08</v>
      </c>
      <c r="I245" s="41">
        <f>SUM(I237:I244)</f>
        <v>3466862.31</v>
      </c>
    </row>
    <row r="246" spans="2:9" ht="90" outlineLevel="1" x14ac:dyDescent="0.2">
      <c r="B246" s="32" t="s">
        <v>70</v>
      </c>
      <c r="C246" s="33" t="s">
        <v>71</v>
      </c>
      <c r="D246" s="32" t="s">
        <v>113</v>
      </c>
      <c r="E246" s="33" t="s">
        <v>114</v>
      </c>
      <c r="F246" s="32" t="s">
        <v>93</v>
      </c>
      <c r="G246" s="33" t="s">
        <v>94</v>
      </c>
      <c r="H246" s="34">
        <v>4824000</v>
      </c>
      <c r="I246" s="34">
        <v>2300000</v>
      </c>
    </row>
    <row r="247" spans="2:9" ht="90" outlineLevel="1" x14ac:dyDescent="0.2">
      <c r="B247" s="32" t="s">
        <v>70</v>
      </c>
      <c r="C247" s="33" t="s">
        <v>71</v>
      </c>
      <c r="D247" s="32" t="s">
        <v>115</v>
      </c>
      <c r="E247" s="33" t="s">
        <v>116</v>
      </c>
      <c r="F247" s="32" t="s">
        <v>93</v>
      </c>
      <c r="G247" s="33" t="s">
        <v>94</v>
      </c>
      <c r="H247" s="34">
        <v>135800</v>
      </c>
      <c r="I247" s="34">
        <v>23500</v>
      </c>
    </row>
    <row r="248" spans="2:9" ht="22.5" outlineLevel="1" x14ac:dyDescent="0.2">
      <c r="B248" s="35" t="s">
        <v>70</v>
      </c>
      <c r="C248" s="36" t="s">
        <v>71</v>
      </c>
      <c r="D248" s="35"/>
      <c r="E248" s="36"/>
      <c r="F248" s="35"/>
      <c r="G248" s="36"/>
      <c r="H248" s="29">
        <f>SUM(H246:H247)</f>
        <v>4959800</v>
      </c>
      <c r="I248" s="29">
        <f>SUM(I246:I247)</f>
        <v>2323500</v>
      </c>
    </row>
    <row r="249" spans="2:9" ht="90" outlineLevel="1" x14ac:dyDescent="0.2">
      <c r="B249" s="32" t="s">
        <v>117</v>
      </c>
      <c r="C249" s="33" t="s">
        <v>118</v>
      </c>
      <c r="D249" s="32" t="s">
        <v>119</v>
      </c>
      <c r="E249" s="33" t="s">
        <v>120</v>
      </c>
      <c r="F249" s="32" t="s">
        <v>93</v>
      </c>
      <c r="G249" s="33" t="s">
        <v>94</v>
      </c>
      <c r="H249" s="34">
        <v>740800</v>
      </c>
      <c r="I249" s="34">
        <v>100000</v>
      </c>
    </row>
    <row r="250" spans="2:9" ht="45" outlineLevel="1" x14ac:dyDescent="0.2">
      <c r="B250" s="32" t="s">
        <v>117</v>
      </c>
      <c r="C250" s="33" t="s">
        <v>118</v>
      </c>
      <c r="D250" s="32" t="s">
        <v>121</v>
      </c>
      <c r="E250" s="33" t="s">
        <v>122</v>
      </c>
      <c r="F250" s="32" t="s">
        <v>93</v>
      </c>
      <c r="G250" s="33" t="s">
        <v>94</v>
      </c>
      <c r="H250" s="34">
        <v>8285500</v>
      </c>
      <c r="I250" s="34">
        <v>3463400</v>
      </c>
    </row>
    <row r="251" spans="2:9" ht="56.25" outlineLevel="1" x14ac:dyDescent="0.2">
      <c r="B251" s="32" t="s">
        <v>117</v>
      </c>
      <c r="C251" s="33" t="s">
        <v>118</v>
      </c>
      <c r="D251" s="32" t="s">
        <v>123</v>
      </c>
      <c r="E251" s="33" t="s">
        <v>124</v>
      </c>
      <c r="F251" s="32" t="s">
        <v>24</v>
      </c>
      <c r="G251" s="33" t="s">
        <v>156</v>
      </c>
      <c r="H251" s="34">
        <v>6256900</v>
      </c>
      <c r="I251" s="34">
        <v>2438452.61</v>
      </c>
    </row>
    <row r="252" spans="2:9" ht="56.25" outlineLevel="1" x14ac:dyDescent="0.2">
      <c r="B252" s="32" t="s">
        <v>117</v>
      </c>
      <c r="C252" s="33" t="s">
        <v>118</v>
      </c>
      <c r="D252" s="32" t="s">
        <v>123</v>
      </c>
      <c r="E252" s="33" t="s">
        <v>124</v>
      </c>
      <c r="F252" s="32" t="s">
        <v>93</v>
      </c>
      <c r="G252" s="33" t="s">
        <v>94</v>
      </c>
      <c r="H252" s="34">
        <v>337000</v>
      </c>
      <c r="I252" s="34">
        <v>223973.6</v>
      </c>
    </row>
    <row r="253" spans="2:9" ht="90" outlineLevel="1" x14ac:dyDescent="0.2">
      <c r="B253" s="32" t="s">
        <v>117</v>
      </c>
      <c r="C253" s="33" t="s">
        <v>118</v>
      </c>
      <c r="D253" s="32" t="s">
        <v>223</v>
      </c>
      <c r="E253" s="33" t="s">
        <v>224</v>
      </c>
      <c r="F253" s="32" t="s">
        <v>24</v>
      </c>
      <c r="G253" s="33" t="s">
        <v>156</v>
      </c>
      <c r="H253" s="34">
        <v>564462.98</v>
      </c>
      <c r="I253" s="34">
        <v>0</v>
      </c>
    </row>
    <row r="254" spans="2:9" ht="90" x14ac:dyDescent="0.2">
      <c r="B254" s="32" t="s">
        <v>117</v>
      </c>
      <c r="C254" s="33" t="s">
        <v>118</v>
      </c>
      <c r="D254" s="32" t="s">
        <v>223</v>
      </c>
      <c r="E254" s="33" t="s">
        <v>224</v>
      </c>
      <c r="F254" s="32" t="s">
        <v>33</v>
      </c>
      <c r="G254" s="33" t="s">
        <v>34</v>
      </c>
      <c r="H254" s="34">
        <v>175000</v>
      </c>
      <c r="I254" s="34">
        <v>174414</v>
      </c>
    </row>
    <row r="255" spans="2:9" x14ac:dyDescent="0.2">
      <c r="B255" s="35" t="s">
        <v>117</v>
      </c>
      <c r="C255" s="36" t="s">
        <v>118</v>
      </c>
      <c r="D255" s="35"/>
      <c r="E255" s="36"/>
      <c r="F255" s="35"/>
      <c r="G255" s="36"/>
      <c r="H255" s="29">
        <f>SUM(H249:H254)</f>
        <v>16359662.98</v>
      </c>
      <c r="I255" s="29">
        <f>SUM(I249:I254)</f>
        <v>6400240.209999999</v>
      </c>
    </row>
    <row r="256" spans="2:9" ht="22.5" outlineLevel="1" x14ac:dyDescent="0.2">
      <c r="B256" s="32" t="s">
        <v>76</v>
      </c>
      <c r="C256" s="33" t="s">
        <v>77</v>
      </c>
      <c r="D256" s="32" t="s">
        <v>315</v>
      </c>
      <c r="E256" s="33" t="s">
        <v>78</v>
      </c>
      <c r="F256" s="32" t="s">
        <v>24</v>
      </c>
      <c r="G256" s="33" t="s">
        <v>156</v>
      </c>
      <c r="H256" s="34">
        <v>52600</v>
      </c>
      <c r="I256" s="34">
        <v>10390</v>
      </c>
    </row>
    <row r="257" spans="2:9" ht="22.5" outlineLevel="1" x14ac:dyDescent="0.2">
      <c r="B257" s="32" t="s">
        <v>76</v>
      </c>
      <c r="C257" s="33" t="s">
        <v>77</v>
      </c>
      <c r="D257" s="32" t="s">
        <v>316</v>
      </c>
      <c r="E257" s="33" t="s">
        <v>78</v>
      </c>
      <c r="F257" s="32" t="s">
        <v>24</v>
      </c>
      <c r="G257" s="33" t="s">
        <v>156</v>
      </c>
      <c r="H257" s="34">
        <v>25000</v>
      </c>
      <c r="I257" s="34">
        <v>4710</v>
      </c>
    </row>
    <row r="258" spans="2:9" ht="22.5" outlineLevel="1" x14ac:dyDescent="0.2">
      <c r="B258" s="32" t="s">
        <v>76</v>
      </c>
      <c r="C258" s="33" t="s">
        <v>77</v>
      </c>
      <c r="D258" s="32" t="s">
        <v>317</v>
      </c>
      <c r="E258" s="33" t="s">
        <v>78</v>
      </c>
      <c r="F258" s="32" t="s">
        <v>24</v>
      </c>
      <c r="G258" s="33" t="s">
        <v>156</v>
      </c>
      <c r="H258" s="34">
        <v>516600</v>
      </c>
      <c r="I258" s="34">
        <v>249165.33</v>
      </c>
    </row>
    <row r="259" spans="2:9" outlineLevel="1" x14ac:dyDescent="0.2">
      <c r="B259" s="35" t="s">
        <v>76</v>
      </c>
      <c r="C259" s="36" t="s">
        <v>77</v>
      </c>
      <c r="D259" s="35"/>
      <c r="E259" s="36"/>
      <c r="F259" s="35"/>
      <c r="G259" s="36"/>
      <c r="H259" s="29">
        <f>SUM(H256:H258)</f>
        <v>594200</v>
      </c>
      <c r="I259" s="29">
        <f>SUM(I256:I258)</f>
        <v>264265.32999999996</v>
      </c>
    </row>
    <row r="260" spans="2:9" x14ac:dyDescent="0.2">
      <c r="B260" s="37" t="s">
        <v>25</v>
      </c>
      <c r="C260" s="38"/>
      <c r="D260" s="37"/>
      <c r="E260" s="38"/>
      <c r="F260" s="37"/>
      <c r="G260" s="38"/>
      <c r="H260" s="39">
        <f>H192+H225+H236+H245+H248+H255+H259</f>
        <v>340041319.63999999</v>
      </c>
      <c r="I260" s="39">
        <f>I259+I255+I248+I245+I236+I225+I192</f>
        <v>160724167.79000005</v>
      </c>
    </row>
    <row r="261" spans="2:9" outlineLevel="1" x14ac:dyDescent="0.2">
      <c r="B261" s="51" t="s">
        <v>11</v>
      </c>
      <c r="C261" s="51"/>
      <c r="D261" s="51"/>
      <c r="E261" s="51"/>
      <c r="F261" s="51"/>
      <c r="G261" s="51"/>
      <c r="H261" s="42"/>
      <c r="I261" s="42"/>
    </row>
    <row r="262" spans="2:9" ht="90" outlineLevel="1" x14ac:dyDescent="0.2">
      <c r="B262" s="32" t="s">
        <v>26</v>
      </c>
      <c r="C262" s="33" t="s">
        <v>27</v>
      </c>
      <c r="D262" s="32" t="s">
        <v>18</v>
      </c>
      <c r="E262" s="33" t="s">
        <v>19</v>
      </c>
      <c r="F262" s="32" t="s">
        <v>24</v>
      </c>
      <c r="G262" s="33" t="s">
        <v>156</v>
      </c>
      <c r="H262" s="34">
        <v>200000</v>
      </c>
      <c r="I262" s="34">
        <v>53948.62</v>
      </c>
    </row>
    <row r="263" spans="2:9" ht="90" outlineLevel="1" x14ac:dyDescent="0.2">
      <c r="B263" s="35" t="s">
        <v>26</v>
      </c>
      <c r="C263" s="36" t="s">
        <v>27</v>
      </c>
      <c r="D263" s="35"/>
      <c r="E263" s="36"/>
      <c r="F263" s="35"/>
      <c r="G263" s="36"/>
      <c r="H263" s="29">
        <v>200000</v>
      </c>
      <c r="I263" s="29">
        <f>I262</f>
        <v>53948.62</v>
      </c>
    </row>
    <row r="264" spans="2:9" ht="45" x14ac:dyDescent="0.2">
      <c r="B264" s="32" t="s">
        <v>43</v>
      </c>
      <c r="C264" s="33" t="s">
        <v>44</v>
      </c>
      <c r="D264" s="32" t="s">
        <v>125</v>
      </c>
      <c r="E264" s="33" t="s">
        <v>126</v>
      </c>
      <c r="F264" s="32" t="s">
        <v>24</v>
      </c>
      <c r="G264" s="33" t="s">
        <v>156</v>
      </c>
      <c r="H264" s="34">
        <v>150000</v>
      </c>
      <c r="I264" s="34">
        <v>40000</v>
      </c>
    </row>
    <row r="265" spans="2:9" ht="33.75" outlineLevel="1" x14ac:dyDescent="0.2">
      <c r="B265" s="35" t="s">
        <v>43</v>
      </c>
      <c r="C265" s="36" t="s">
        <v>44</v>
      </c>
      <c r="D265" s="35"/>
      <c r="E265" s="36"/>
      <c r="F265" s="35"/>
      <c r="G265" s="36"/>
      <c r="H265" s="29">
        <f>H264</f>
        <v>150000</v>
      </c>
      <c r="I265" s="29">
        <f>I264</f>
        <v>40000</v>
      </c>
    </row>
    <row r="266" spans="2:9" ht="22.5" x14ac:dyDescent="0.2">
      <c r="B266" s="32" t="s">
        <v>56</v>
      </c>
      <c r="C266" s="33" t="s">
        <v>57</v>
      </c>
      <c r="D266" s="32" t="s">
        <v>58</v>
      </c>
      <c r="E266" s="33" t="s">
        <v>59</v>
      </c>
      <c r="F266" s="32" t="s">
        <v>24</v>
      </c>
      <c r="G266" s="33" t="s">
        <v>156</v>
      </c>
      <c r="H266" s="34">
        <v>270000</v>
      </c>
      <c r="I266" s="34">
        <v>60500</v>
      </c>
    </row>
    <row r="267" spans="2:9" ht="25.5" customHeight="1" x14ac:dyDescent="0.2">
      <c r="B267" s="35" t="s">
        <v>56</v>
      </c>
      <c r="C267" s="36" t="s">
        <v>57</v>
      </c>
      <c r="D267" s="35"/>
      <c r="E267" s="36"/>
      <c r="F267" s="35"/>
      <c r="G267" s="36"/>
      <c r="H267" s="29">
        <f>H266</f>
        <v>270000</v>
      </c>
      <c r="I267" s="29">
        <f>I266</f>
        <v>60500</v>
      </c>
    </row>
    <row r="268" spans="2:9" outlineLevel="1" x14ac:dyDescent="0.2">
      <c r="B268" s="37" t="s">
        <v>25</v>
      </c>
      <c r="C268" s="38"/>
      <c r="D268" s="37"/>
      <c r="E268" s="38"/>
      <c r="F268" s="37"/>
      <c r="G268" s="38"/>
      <c r="H268" s="39">
        <f>H267+H265+H263</f>
        <v>620000</v>
      </c>
      <c r="I268" s="39">
        <f>I267+I265+I263</f>
        <v>154448.62</v>
      </c>
    </row>
    <row r="269" spans="2:9" x14ac:dyDescent="0.2">
      <c r="B269" s="51" t="s">
        <v>12</v>
      </c>
      <c r="C269" s="51"/>
      <c r="D269" s="51"/>
      <c r="E269" s="51"/>
      <c r="F269" s="51"/>
      <c r="G269" s="51"/>
      <c r="H269" s="42"/>
      <c r="I269" s="42"/>
    </row>
    <row r="270" spans="2:9" ht="56.25" outlineLevel="1" x14ac:dyDescent="0.2">
      <c r="B270" s="32" t="s">
        <v>127</v>
      </c>
      <c r="C270" s="33" t="s">
        <v>128</v>
      </c>
      <c r="D270" s="32" t="s">
        <v>18</v>
      </c>
      <c r="E270" s="33" t="s">
        <v>19</v>
      </c>
      <c r="F270" s="32" t="s">
        <v>20</v>
      </c>
      <c r="G270" s="33" t="s">
        <v>21</v>
      </c>
      <c r="H270" s="34">
        <v>4375500</v>
      </c>
      <c r="I270" s="34">
        <v>1867231.69</v>
      </c>
    </row>
    <row r="271" spans="2:9" ht="67.5" x14ac:dyDescent="0.2">
      <c r="B271" s="32" t="s">
        <v>127</v>
      </c>
      <c r="C271" s="33" t="s">
        <v>128</v>
      </c>
      <c r="D271" s="32" t="s">
        <v>18</v>
      </c>
      <c r="E271" s="33" t="s">
        <v>19</v>
      </c>
      <c r="F271" s="32" t="s">
        <v>22</v>
      </c>
      <c r="G271" s="33" t="s">
        <v>23</v>
      </c>
      <c r="H271" s="34">
        <v>1323500</v>
      </c>
      <c r="I271" s="34">
        <v>469363.57</v>
      </c>
    </row>
    <row r="272" spans="2:9" ht="56.25" outlineLevel="1" x14ac:dyDescent="0.2">
      <c r="B272" s="32" t="s">
        <v>127</v>
      </c>
      <c r="C272" s="33" t="s">
        <v>128</v>
      </c>
      <c r="D272" s="32" t="s">
        <v>18</v>
      </c>
      <c r="E272" s="33" t="s">
        <v>19</v>
      </c>
      <c r="F272" s="32" t="s">
        <v>24</v>
      </c>
      <c r="G272" s="33" t="s">
        <v>156</v>
      </c>
      <c r="H272" s="34">
        <v>684000</v>
      </c>
      <c r="I272" s="34">
        <v>246742.28</v>
      </c>
    </row>
    <row r="273" spans="2:9" ht="56.25" x14ac:dyDescent="0.2">
      <c r="B273" s="32" t="s">
        <v>127</v>
      </c>
      <c r="C273" s="33" t="s">
        <v>128</v>
      </c>
      <c r="D273" s="32" t="s">
        <v>18</v>
      </c>
      <c r="E273" s="33" t="s">
        <v>19</v>
      </c>
      <c r="F273" s="32" t="s">
        <v>169</v>
      </c>
      <c r="G273" s="33" t="s">
        <v>170</v>
      </c>
      <c r="H273" s="34">
        <v>1000</v>
      </c>
      <c r="I273" s="34">
        <v>0</v>
      </c>
    </row>
    <row r="274" spans="2:9" ht="56.25" x14ac:dyDescent="0.2">
      <c r="B274" s="32" t="s">
        <v>127</v>
      </c>
      <c r="C274" s="33" t="s">
        <v>128</v>
      </c>
      <c r="D274" s="32" t="s">
        <v>18</v>
      </c>
      <c r="E274" s="33" t="s">
        <v>19</v>
      </c>
      <c r="F274" s="32" t="s">
        <v>141</v>
      </c>
      <c r="G274" s="33" t="s">
        <v>142</v>
      </c>
      <c r="H274" s="34">
        <v>5000</v>
      </c>
      <c r="I274" s="34">
        <v>0</v>
      </c>
    </row>
    <row r="275" spans="2:9" ht="67.5" x14ac:dyDescent="0.2">
      <c r="B275" s="9" t="s">
        <v>127</v>
      </c>
      <c r="C275" s="10" t="s">
        <v>128</v>
      </c>
      <c r="D275" s="9" t="s">
        <v>331</v>
      </c>
      <c r="E275" s="10" t="s">
        <v>332</v>
      </c>
      <c r="F275" s="9" t="s">
        <v>20</v>
      </c>
      <c r="G275" s="10" t="s">
        <v>21</v>
      </c>
      <c r="H275" s="8">
        <v>29593.48</v>
      </c>
      <c r="I275" s="8">
        <v>29593.48</v>
      </c>
    </row>
    <row r="276" spans="2:9" ht="67.5" x14ac:dyDescent="0.2">
      <c r="B276" s="9" t="s">
        <v>127</v>
      </c>
      <c r="C276" s="10" t="s">
        <v>128</v>
      </c>
      <c r="D276" s="9" t="s">
        <v>331</v>
      </c>
      <c r="E276" s="10" t="s">
        <v>332</v>
      </c>
      <c r="F276" s="9" t="s">
        <v>22</v>
      </c>
      <c r="G276" s="10" t="s">
        <v>23</v>
      </c>
      <c r="H276" s="8">
        <v>8937.5400000000009</v>
      </c>
      <c r="I276" s="8">
        <v>8937.5400000000009</v>
      </c>
    </row>
    <row r="277" spans="2:9" ht="67.5" outlineLevel="1" x14ac:dyDescent="0.2">
      <c r="B277" s="35" t="s">
        <v>127</v>
      </c>
      <c r="C277" s="36" t="s">
        <v>128</v>
      </c>
      <c r="D277" s="35"/>
      <c r="E277" s="36"/>
      <c r="F277" s="35"/>
      <c r="G277" s="36"/>
      <c r="H277" s="29">
        <f>SUM(H270:H274:H275,H276)</f>
        <v>6427531.0200000005</v>
      </c>
      <c r="I277" s="29">
        <f>SUM(I270:I274)</f>
        <v>2583337.5399999996</v>
      </c>
    </row>
    <row r="278" spans="2:9" ht="22.5" outlineLevel="1" x14ac:dyDescent="0.2">
      <c r="B278" s="32" t="s">
        <v>43</v>
      </c>
      <c r="C278" s="33" t="s">
        <v>44</v>
      </c>
      <c r="D278" s="32" t="s">
        <v>219</v>
      </c>
      <c r="E278" s="33" t="s">
        <v>45</v>
      </c>
      <c r="F278" s="32" t="s">
        <v>24</v>
      </c>
      <c r="G278" s="33" t="s">
        <v>156</v>
      </c>
      <c r="H278" s="34">
        <v>100000</v>
      </c>
      <c r="I278" s="34">
        <v>0</v>
      </c>
    </row>
    <row r="279" spans="2:9" ht="33.75" outlineLevel="1" x14ac:dyDescent="0.2">
      <c r="B279" s="35" t="s">
        <v>43</v>
      </c>
      <c r="C279" s="36" t="s">
        <v>44</v>
      </c>
      <c r="D279" s="35"/>
      <c r="E279" s="36"/>
      <c r="F279" s="35"/>
      <c r="G279" s="36"/>
      <c r="H279" s="29">
        <v>100000</v>
      </c>
      <c r="I279" s="29">
        <v>0</v>
      </c>
    </row>
    <row r="280" spans="2:9" ht="22.5" outlineLevel="1" x14ac:dyDescent="0.2">
      <c r="B280" s="32" t="s">
        <v>85</v>
      </c>
      <c r="C280" s="33" t="s">
        <v>86</v>
      </c>
      <c r="D280" s="32" t="s">
        <v>129</v>
      </c>
      <c r="E280" s="33" t="s">
        <v>130</v>
      </c>
      <c r="F280" s="32" t="s">
        <v>131</v>
      </c>
      <c r="G280" s="33" t="s">
        <v>130</v>
      </c>
      <c r="H280" s="34">
        <v>4500000</v>
      </c>
      <c r="I280" s="34">
        <v>4000000</v>
      </c>
    </row>
    <row r="281" spans="2:9" ht="45" outlineLevel="1" x14ac:dyDescent="0.2">
      <c r="B281" s="32" t="s">
        <v>85</v>
      </c>
      <c r="C281" s="33" t="s">
        <v>86</v>
      </c>
      <c r="D281" s="32" t="s">
        <v>206</v>
      </c>
      <c r="E281" s="33" t="s">
        <v>180</v>
      </c>
      <c r="F281" s="32" t="s">
        <v>131</v>
      </c>
      <c r="G281" s="33" t="s">
        <v>130</v>
      </c>
      <c r="H281" s="34">
        <v>3791919</v>
      </c>
      <c r="I281" s="34">
        <v>337258.76</v>
      </c>
    </row>
    <row r="282" spans="2:9" ht="56.25" outlineLevel="1" x14ac:dyDescent="0.2">
      <c r="B282" s="32" t="s">
        <v>85</v>
      </c>
      <c r="C282" s="33" t="s">
        <v>86</v>
      </c>
      <c r="D282" s="32" t="s">
        <v>318</v>
      </c>
      <c r="E282" s="33" t="s">
        <v>319</v>
      </c>
      <c r="F282" s="32" t="s">
        <v>131</v>
      </c>
      <c r="G282" s="33" t="s">
        <v>130</v>
      </c>
      <c r="H282" s="34">
        <v>2330400</v>
      </c>
      <c r="I282" s="34">
        <v>1817712</v>
      </c>
    </row>
    <row r="283" spans="2:9" ht="22.5" outlineLevel="1" x14ac:dyDescent="0.2">
      <c r="B283" s="35" t="s">
        <v>85</v>
      </c>
      <c r="C283" s="36" t="s">
        <v>86</v>
      </c>
      <c r="D283" s="35"/>
      <c r="E283" s="36"/>
      <c r="F283" s="35"/>
      <c r="G283" s="36"/>
      <c r="H283" s="29">
        <f>H280+H281+H282</f>
        <v>10622319</v>
      </c>
      <c r="I283" s="29">
        <f>I280+I281+I282</f>
        <v>6154970.7599999998</v>
      </c>
    </row>
    <row r="284" spans="2:9" ht="22.5" outlineLevel="1" x14ac:dyDescent="0.2">
      <c r="B284" s="9" t="s">
        <v>56</v>
      </c>
      <c r="C284" s="10" t="s">
        <v>57</v>
      </c>
      <c r="D284" s="9" t="s">
        <v>129</v>
      </c>
      <c r="E284" s="10" t="s">
        <v>130</v>
      </c>
      <c r="F284" s="9" t="s">
        <v>131</v>
      </c>
      <c r="G284" s="10" t="s">
        <v>130</v>
      </c>
      <c r="H284" s="8">
        <v>600000</v>
      </c>
      <c r="I284" s="8"/>
    </row>
    <row r="285" spans="2:9" ht="22.5" outlineLevel="1" x14ac:dyDescent="0.2">
      <c r="B285" s="15" t="s">
        <v>56</v>
      </c>
      <c r="C285" s="16" t="s">
        <v>57</v>
      </c>
      <c r="D285" s="17"/>
      <c r="E285" s="16"/>
      <c r="F285" s="17"/>
      <c r="G285" s="16"/>
      <c r="H285" s="18">
        <v>600000</v>
      </c>
      <c r="I285" s="18"/>
    </row>
    <row r="286" spans="2:9" x14ac:dyDescent="0.2">
      <c r="B286" s="32" t="s">
        <v>163</v>
      </c>
      <c r="C286" s="33" t="s">
        <v>164</v>
      </c>
      <c r="D286" s="32" t="s">
        <v>129</v>
      </c>
      <c r="E286" s="33" t="s">
        <v>130</v>
      </c>
      <c r="F286" s="32" t="s">
        <v>131</v>
      </c>
      <c r="G286" s="33" t="s">
        <v>130</v>
      </c>
      <c r="H286" s="34">
        <v>9000</v>
      </c>
      <c r="I286" s="34"/>
    </row>
    <row r="287" spans="2:9" ht="56.25" x14ac:dyDescent="0.2">
      <c r="B287" s="32" t="s">
        <v>163</v>
      </c>
      <c r="C287" s="33" t="s">
        <v>164</v>
      </c>
      <c r="D287" s="32" t="s">
        <v>320</v>
      </c>
      <c r="E287" s="33" t="s">
        <v>321</v>
      </c>
      <c r="F287" s="32" t="s">
        <v>131</v>
      </c>
      <c r="G287" s="33" t="s">
        <v>130</v>
      </c>
      <c r="H287" s="34">
        <v>300000</v>
      </c>
      <c r="I287" s="34">
        <v>300000</v>
      </c>
    </row>
    <row r="288" spans="2:9" ht="45" outlineLevel="1" x14ac:dyDescent="0.2">
      <c r="B288" s="32" t="s">
        <v>163</v>
      </c>
      <c r="C288" s="33" t="s">
        <v>164</v>
      </c>
      <c r="D288" s="32" t="s">
        <v>225</v>
      </c>
      <c r="E288" s="33" t="s">
        <v>226</v>
      </c>
      <c r="F288" s="32" t="s">
        <v>131</v>
      </c>
      <c r="G288" s="33" t="s">
        <v>130</v>
      </c>
      <c r="H288" s="34">
        <v>2325666.67</v>
      </c>
      <c r="I288" s="34">
        <v>249707.3</v>
      </c>
    </row>
    <row r="289" spans="2:9" x14ac:dyDescent="0.2">
      <c r="B289" s="35" t="s">
        <v>163</v>
      </c>
      <c r="C289" s="36" t="s">
        <v>164</v>
      </c>
      <c r="D289" s="35"/>
      <c r="E289" s="36"/>
      <c r="F289" s="35"/>
      <c r="G289" s="36"/>
      <c r="H289" s="29">
        <f>H286+H287+H288</f>
        <v>2634666.67</v>
      </c>
      <c r="I289" s="29">
        <f>I287+I288</f>
        <v>549707.30000000005</v>
      </c>
    </row>
    <row r="290" spans="2:9" ht="45" outlineLevel="1" x14ac:dyDescent="0.2">
      <c r="B290" s="32" t="s">
        <v>149</v>
      </c>
      <c r="C290" s="33" t="s">
        <v>145</v>
      </c>
      <c r="D290" s="32" t="s">
        <v>146</v>
      </c>
      <c r="E290" s="33" t="s">
        <v>147</v>
      </c>
      <c r="F290" s="32" t="s">
        <v>24</v>
      </c>
      <c r="G290" s="33" t="s">
        <v>156</v>
      </c>
      <c r="H290" s="34">
        <v>10000</v>
      </c>
      <c r="I290" s="34">
        <v>0</v>
      </c>
    </row>
    <row r="291" spans="2:9" ht="33.75" outlineLevel="1" x14ac:dyDescent="0.2">
      <c r="B291" s="35" t="s">
        <v>149</v>
      </c>
      <c r="C291" s="36" t="s">
        <v>145</v>
      </c>
      <c r="D291" s="35"/>
      <c r="E291" s="36"/>
      <c r="F291" s="35"/>
      <c r="G291" s="36"/>
      <c r="H291" s="29">
        <v>10000</v>
      </c>
      <c r="I291" s="29">
        <v>0</v>
      </c>
    </row>
    <row r="292" spans="2:9" ht="33.75" x14ac:dyDescent="0.2">
      <c r="B292" s="32" t="s">
        <v>98</v>
      </c>
      <c r="C292" s="33" t="s">
        <v>99</v>
      </c>
      <c r="D292" s="32" t="s">
        <v>322</v>
      </c>
      <c r="E292" s="33" t="s">
        <v>323</v>
      </c>
      <c r="F292" s="32" t="s">
        <v>131</v>
      </c>
      <c r="G292" s="33" t="s">
        <v>130</v>
      </c>
      <c r="H292" s="34">
        <v>718940</v>
      </c>
      <c r="I292" s="34">
        <v>400140</v>
      </c>
    </row>
    <row r="293" spans="2:9" outlineLevel="1" x14ac:dyDescent="0.2">
      <c r="B293" s="35" t="s">
        <v>98</v>
      </c>
      <c r="C293" s="36" t="s">
        <v>99</v>
      </c>
      <c r="D293" s="35"/>
      <c r="E293" s="36"/>
      <c r="F293" s="35"/>
      <c r="G293" s="36"/>
      <c r="H293" s="29">
        <f>H292</f>
        <v>718940</v>
      </c>
      <c r="I293" s="29">
        <f>I292</f>
        <v>400140</v>
      </c>
    </row>
    <row r="294" spans="2:9" ht="22.5" x14ac:dyDescent="0.2">
      <c r="B294" s="32" t="s">
        <v>165</v>
      </c>
      <c r="C294" s="33" t="s">
        <v>166</v>
      </c>
      <c r="D294" s="32" t="s">
        <v>129</v>
      </c>
      <c r="E294" s="33" t="s">
        <v>130</v>
      </c>
      <c r="F294" s="32" t="s">
        <v>131</v>
      </c>
      <c r="G294" s="33" t="s">
        <v>130</v>
      </c>
      <c r="H294" s="34">
        <v>13356000</v>
      </c>
      <c r="I294" s="34">
        <v>6677820</v>
      </c>
    </row>
    <row r="295" spans="2:9" ht="33.75" outlineLevel="1" x14ac:dyDescent="0.2">
      <c r="B295" s="35" t="s">
        <v>165</v>
      </c>
      <c r="C295" s="36" t="s">
        <v>166</v>
      </c>
      <c r="D295" s="35"/>
      <c r="E295" s="36"/>
      <c r="F295" s="35"/>
      <c r="G295" s="36"/>
      <c r="H295" s="29">
        <f>H294</f>
        <v>13356000</v>
      </c>
      <c r="I295" s="29">
        <f>I294</f>
        <v>6677820</v>
      </c>
    </row>
    <row r="296" spans="2:9" x14ac:dyDescent="0.2">
      <c r="B296" s="37" t="s">
        <v>25</v>
      </c>
      <c r="C296" s="38"/>
      <c r="D296" s="37"/>
      <c r="E296" s="38"/>
      <c r="F296" s="37"/>
      <c r="G296" s="38"/>
      <c r="H296" s="39">
        <f>H277+H279+H283+H289+H291+H293+H295+H285</f>
        <v>34469456.689999998</v>
      </c>
      <c r="I296" s="39">
        <f>I277+I294+I293+I285+I283+I289</f>
        <v>16365975.6</v>
      </c>
    </row>
    <row r="297" spans="2:9" outlineLevel="1" x14ac:dyDescent="0.2">
      <c r="B297" s="51" t="s">
        <v>13</v>
      </c>
      <c r="C297" s="51"/>
      <c r="D297" s="51"/>
      <c r="E297" s="51"/>
      <c r="F297" s="51"/>
      <c r="G297" s="51"/>
      <c r="H297" s="42"/>
      <c r="I297" s="42"/>
    </row>
    <row r="298" spans="2:9" ht="56.25" outlineLevel="1" x14ac:dyDescent="0.2">
      <c r="B298" s="32" t="s">
        <v>127</v>
      </c>
      <c r="C298" s="33" t="s">
        <v>128</v>
      </c>
      <c r="D298" s="32" t="s">
        <v>132</v>
      </c>
      <c r="E298" s="33" t="s">
        <v>133</v>
      </c>
      <c r="F298" s="32" t="s">
        <v>20</v>
      </c>
      <c r="G298" s="33" t="s">
        <v>21</v>
      </c>
      <c r="H298" s="34">
        <v>891400</v>
      </c>
      <c r="I298" s="34">
        <v>361854.78</v>
      </c>
    </row>
    <row r="299" spans="2:9" ht="67.5" x14ac:dyDescent="0.2">
      <c r="B299" s="32" t="s">
        <v>127</v>
      </c>
      <c r="C299" s="33" t="s">
        <v>128</v>
      </c>
      <c r="D299" s="32" t="s">
        <v>132</v>
      </c>
      <c r="E299" s="33" t="s">
        <v>133</v>
      </c>
      <c r="F299" s="32" t="s">
        <v>22</v>
      </c>
      <c r="G299" s="33" t="s">
        <v>23</v>
      </c>
      <c r="H299" s="34">
        <v>269200</v>
      </c>
      <c r="I299" s="34">
        <v>93172.55</v>
      </c>
    </row>
    <row r="300" spans="2:9" ht="56.25" outlineLevel="1" x14ac:dyDescent="0.2">
      <c r="B300" s="32" t="s">
        <v>127</v>
      </c>
      <c r="C300" s="33" t="s">
        <v>128</v>
      </c>
      <c r="D300" s="32" t="s">
        <v>18</v>
      </c>
      <c r="E300" s="33" t="s">
        <v>19</v>
      </c>
      <c r="F300" s="32" t="s">
        <v>20</v>
      </c>
      <c r="G300" s="33" t="s">
        <v>21</v>
      </c>
      <c r="H300" s="34">
        <v>642600</v>
      </c>
      <c r="I300" s="34">
        <v>299263.27</v>
      </c>
    </row>
    <row r="301" spans="2:9" ht="67.5" x14ac:dyDescent="0.2">
      <c r="B301" s="32" t="s">
        <v>127</v>
      </c>
      <c r="C301" s="33" t="s">
        <v>128</v>
      </c>
      <c r="D301" s="32" t="s">
        <v>18</v>
      </c>
      <c r="E301" s="33" t="s">
        <v>19</v>
      </c>
      <c r="F301" s="32" t="s">
        <v>22</v>
      </c>
      <c r="G301" s="33" t="s">
        <v>23</v>
      </c>
      <c r="H301" s="34">
        <v>194600</v>
      </c>
      <c r="I301" s="34">
        <v>71304.94</v>
      </c>
    </row>
    <row r="302" spans="2:9" ht="67.5" x14ac:dyDescent="0.2">
      <c r="B302" s="32" t="s">
        <v>127</v>
      </c>
      <c r="C302" s="33" t="s">
        <v>128</v>
      </c>
      <c r="D302" s="32" t="s">
        <v>331</v>
      </c>
      <c r="E302" s="33" t="s">
        <v>332</v>
      </c>
      <c r="F302" s="32" t="s">
        <v>20</v>
      </c>
      <c r="G302" s="33" t="s">
        <v>21</v>
      </c>
      <c r="H302" s="34">
        <v>11745.45</v>
      </c>
      <c r="I302" s="34"/>
    </row>
    <row r="303" spans="2:9" ht="67.5" x14ac:dyDescent="0.2">
      <c r="B303" s="32" t="s">
        <v>127</v>
      </c>
      <c r="C303" s="33" t="s">
        <v>128</v>
      </c>
      <c r="D303" s="32" t="s">
        <v>331</v>
      </c>
      <c r="E303" s="33" t="s">
        <v>332</v>
      </c>
      <c r="F303" s="32" t="s">
        <v>22</v>
      </c>
      <c r="G303" s="33" t="s">
        <v>23</v>
      </c>
      <c r="H303" s="34">
        <v>3547.13</v>
      </c>
      <c r="I303" s="34"/>
    </row>
    <row r="304" spans="2:9" ht="67.5" x14ac:dyDescent="0.2">
      <c r="B304" s="35" t="s">
        <v>127</v>
      </c>
      <c r="C304" s="36" t="s">
        <v>128</v>
      </c>
      <c r="D304" s="35"/>
      <c r="E304" s="36"/>
      <c r="F304" s="35"/>
      <c r="G304" s="36"/>
      <c r="H304" s="41">
        <f>H298+H299+H300+H301+H302+H303</f>
        <v>2013092.5799999998</v>
      </c>
      <c r="I304" s="41">
        <f>I298+I299+I300+I301</f>
        <v>825595.54</v>
      </c>
    </row>
    <row r="305" spans="2:10" outlineLevel="1" x14ac:dyDescent="0.2">
      <c r="B305" s="53" t="s">
        <v>14</v>
      </c>
      <c r="C305" s="53"/>
      <c r="D305" s="43"/>
      <c r="E305" s="44"/>
      <c r="F305" s="43"/>
      <c r="G305" s="44"/>
      <c r="H305" s="6">
        <f>H21+H101+H116+H170+H260+H268+H296+H304</f>
        <v>504489910.88</v>
      </c>
      <c r="I305" s="6">
        <f>I21+I101+I116+I260+I296+I304+I268+I170</f>
        <v>230676333.37000003</v>
      </c>
      <c r="J305" s="20"/>
    </row>
    <row r="306" spans="2:10" outlineLevel="1" x14ac:dyDescent="0.2">
      <c r="B306" s="52" t="s">
        <v>171</v>
      </c>
      <c r="C306" s="52"/>
      <c r="D306" s="52"/>
      <c r="E306" s="52"/>
      <c r="F306" s="52"/>
      <c r="G306" s="52"/>
      <c r="H306" s="19">
        <v>-29402798.550000001</v>
      </c>
      <c r="I306" s="19">
        <v>2337021.52</v>
      </c>
    </row>
    <row r="307" spans="2:10" outlineLevel="1" x14ac:dyDescent="0.2"/>
    <row r="308" spans="2:10" outlineLevel="1" x14ac:dyDescent="0.2"/>
    <row r="311" spans="2:10" ht="20.25" customHeight="1" x14ac:dyDescent="0.2">
      <c r="J311" s="20"/>
    </row>
    <row r="312" spans="2:10" ht="22.5" customHeight="1" x14ac:dyDescent="0.2"/>
  </sheetData>
  <mergeCells count="14">
    <mergeCell ref="B171:G171"/>
    <mergeCell ref="B261:G261"/>
    <mergeCell ref="B269:G269"/>
    <mergeCell ref="B297:G297"/>
    <mergeCell ref="B306:G306"/>
    <mergeCell ref="B305:C305"/>
    <mergeCell ref="B117:G117"/>
    <mergeCell ref="B22:G22"/>
    <mergeCell ref="B102:G102"/>
    <mergeCell ref="B9:G9"/>
    <mergeCell ref="B15:G15"/>
    <mergeCell ref="B10:G10"/>
    <mergeCell ref="B11:G11"/>
    <mergeCell ref="B12:G12"/>
  </mergeCells>
  <pageMargins left="0.17" right="0.19" top="0.52" bottom="0.19" header="0.34" footer="0.22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Холина</dc:creator>
  <dc:description>POI HSSF rep:2.32.1.9</dc:description>
  <cp:lastModifiedBy>Холина Н.А.</cp:lastModifiedBy>
  <cp:lastPrinted>2023-07-21T10:55:05Z</cp:lastPrinted>
  <dcterms:created xsi:type="dcterms:W3CDTF">2014-01-31T11:19:57Z</dcterms:created>
  <dcterms:modified xsi:type="dcterms:W3CDTF">2023-07-21T10:57:18Z</dcterms:modified>
</cp:coreProperties>
</file>